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NSWBA\2024\"/>
    </mc:Choice>
  </mc:AlternateContent>
  <xr:revisionPtr revIDLastSave="0" documentId="13_ncr:1_{CAFEEBDF-C6D7-4DB8-B554-F45FA394E51E}" xr6:coauthVersionLast="47" xr6:coauthVersionMax="47" xr10:uidLastSave="{00000000-0000-0000-0000-000000000000}"/>
  <bookViews>
    <workbookView xWindow="34635" yWindow="1215" windowWidth="21600" windowHeight="13920" xr2:uid="{00000000-000D-0000-FFFF-FFFF00000000}"/>
  </bookViews>
  <sheets>
    <sheet name="Club Form Heat 1" sheetId="8" r:id="rId1"/>
    <sheet name="Club Form Heat 2" sheetId="9" r:id="rId2"/>
    <sheet name="FEES AND COSTS" sheetId="3" r:id="rId3"/>
  </sheets>
  <definedNames>
    <definedName name="ABFLevy">'FEES AND COSTS'!$E$8</definedName>
    <definedName name="Choice">'FEES AND COSTS'!$E$19:$E$20</definedName>
    <definedName name="CLUBPAYALL">'FEES AND COSTS'!$M$4</definedName>
    <definedName name="NSWBALevy">'FEES AND COSTS'!$E$8</definedName>
    <definedName name="RFClubFee">'FEES AND COSTS'!$E$12</definedName>
    <definedName name="RFNomEntryFee">'FEES AND COSTS'!$E$14</definedName>
    <definedName name="RFTableMoney">'FEES AND COSTS'!$E$10</definedName>
    <definedName name="RFTeamFee">'FEES AND COSTS'!$E$11</definedName>
    <definedName name="RFTotalCost">'FEES AND COSTS'!$E$9</definedName>
    <definedName name="YEAR">'FEES AND COSTS'!$E$7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8" l="1"/>
  <c r="B31" i="9"/>
  <c r="B31" i="8"/>
  <c r="H66" i="9"/>
  <c r="J51" i="9"/>
  <c r="I51" i="9"/>
  <c r="J50" i="9"/>
  <c r="I50" i="9"/>
  <c r="J49" i="9"/>
  <c r="I49" i="9"/>
  <c r="J47" i="9"/>
  <c r="I47" i="9"/>
  <c r="D44" i="9"/>
  <c r="D43" i="9"/>
  <c r="C43" i="9"/>
  <c r="D42" i="9"/>
  <c r="D41" i="9"/>
  <c r="C38" i="9"/>
  <c r="N31" i="9"/>
  <c r="H25" i="9"/>
  <c r="H24" i="9"/>
  <c r="H23" i="9"/>
  <c r="I27" i="9" s="1"/>
  <c r="M1" i="9"/>
  <c r="H66" i="8"/>
  <c r="K49" i="9" l="1"/>
  <c r="K50" i="9"/>
  <c r="K51" i="9"/>
  <c r="K47" i="9"/>
  <c r="I26" i="9"/>
  <c r="D43" i="8"/>
  <c r="J51" i="8"/>
  <c r="I51" i="8"/>
  <c r="J50" i="8"/>
  <c r="I50" i="8"/>
  <c r="J49" i="8"/>
  <c r="I49" i="8"/>
  <c r="J47" i="8"/>
  <c r="I47" i="8"/>
  <c r="D44" i="8"/>
  <c r="C43" i="8"/>
  <c r="D42" i="8"/>
  <c r="D41" i="8"/>
  <c r="C38" i="8"/>
  <c r="N31" i="8"/>
  <c r="H25" i="8"/>
  <c r="H24" i="8"/>
  <c r="H23" i="8"/>
  <c r="I27" i="8" s="1"/>
  <c r="E11" i="3"/>
  <c r="C50" i="9" s="1"/>
  <c r="E13" i="3" l="1"/>
  <c r="F13" i="3" s="1"/>
  <c r="K52" i="9"/>
  <c r="C50" i="8"/>
  <c r="K51" i="8"/>
  <c r="K49" i="8"/>
  <c r="K47" i="8"/>
  <c r="K50" i="8"/>
  <c r="I26" i="8"/>
  <c r="K52" i="8" l="1"/>
</calcChain>
</file>

<file path=xl/sharedStrings.xml><?xml version="1.0" encoding="utf-8"?>
<sst xmlns="http://schemas.openxmlformats.org/spreadsheetml/2006/main" count="279" uniqueCount="83">
  <si>
    <t>Player 1</t>
  </si>
  <si>
    <t>Player 2</t>
  </si>
  <si>
    <t>Player 3</t>
  </si>
  <si>
    <t>Player 4</t>
  </si>
  <si>
    <t>ABF no</t>
  </si>
  <si>
    <t>NAME:</t>
  </si>
  <si>
    <t>EMAIL:</t>
  </si>
  <si>
    <t>YOUR CONTACT DETAILS</t>
  </si>
  <si>
    <t>Player 5</t>
  </si>
  <si>
    <t>Player 6</t>
  </si>
  <si>
    <t>PHONE:</t>
  </si>
  <si>
    <t>Team 1</t>
  </si>
  <si>
    <t xml:space="preserve">Player </t>
  </si>
  <si>
    <t>Team 2</t>
  </si>
  <si>
    <t>Team 3</t>
  </si>
  <si>
    <t>Team 4</t>
  </si>
  <si>
    <t>Team 5</t>
  </si>
  <si>
    <t>Team 6</t>
  </si>
  <si>
    <t>Team 7</t>
  </si>
  <si>
    <t>Team 8</t>
  </si>
  <si>
    <t xml:space="preserve">NUMBER OF TEAMS PROGRESSING TO REGIONAL FINAL   </t>
  </si>
  <si>
    <t>DETAILS OF TEAMS PROGRESSING TO THE REGIONAL FINAL</t>
  </si>
  <si>
    <t>Copy of the results of your heat</t>
  </si>
  <si>
    <t xml:space="preserve">MAXIMUM NO. OF TEAMS THAT CAN BE SENT TO THE REGIONAL FINAL   </t>
  </si>
  <si>
    <t xml:space="preserve">MINIMUM NO. OF TEAMS THAT MUST BE SENT TO THE REGIONAL FINAL   </t>
  </si>
  <si>
    <t>GRAND NATIONAL OPEN TEAMS</t>
  </si>
  <si>
    <t>CLUB NAME</t>
  </si>
  <si>
    <t>DATE</t>
  </si>
  <si>
    <t>CLUB NUMBER</t>
  </si>
  <si>
    <t xml:space="preserve">DETAILS OF CLUB </t>
  </si>
  <si>
    <t>FINANCIAL RECONCILIATION</t>
  </si>
  <si>
    <t>QUALIFICATION TO THE REGIONAL FINAL</t>
  </si>
  <si>
    <t>EVENT FORMAT</t>
  </si>
  <si>
    <t>NUMBER OF TABLES</t>
  </si>
  <si>
    <t>NUMBER OF SESSIONS</t>
  </si>
  <si>
    <t>This file, duly completed (please complete section below for players and ABF numbers for teams progressing to the Regional Final)</t>
  </si>
  <si>
    <t>ENTRY FEES FOR TEAMS QUALIFYING TO THE REGIONAL FINAL:</t>
  </si>
  <si>
    <t>TO BE PAID BY THE CLUB</t>
  </si>
  <si>
    <t>Rate</t>
  </si>
  <si>
    <t>Total  $</t>
  </si>
  <si>
    <t>Regional final entry fee per club</t>
  </si>
  <si>
    <t>Regional final entry fees</t>
  </si>
  <si>
    <t xml:space="preserve">Total paid by players </t>
  </si>
  <si>
    <t>When setting entry fees for your qualifying event, clubs should note there are three charges that need to be covered:</t>
  </si>
  <si>
    <t>Gold masterpoints</t>
  </si>
  <si>
    <t>CLUB QUALIFYING HEAT  2</t>
  </si>
  <si>
    <t>Number</t>
  </si>
  <si>
    <t xml:space="preserve"> (UP TO 50% OF THE FIELD)</t>
  </si>
  <si>
    <t xml:space="preserve"> (AT LEAST 20% OF THE FIELD)</t>
  </si>
  <si>
    <t>Year</t>
  </si>
  <si>
    <t>Regional Final entry fee per team</t>
  </si>
  <si>
    <t>Regional Final entry fee per player</t>
  </si>
  <si>
    <t>Set by the NSWBA - do not modify this value.</t>
  </si>
  <si>
    <t>Set by the ABF/NSWBA - do not modify this value.</t>
  </si>
  <si>
    <t>Total money raised for the Regional Final</t>
  </si>
  <si>
    <t>CLUB AND REGIONAL ORGANISERS - IMPORTANT NOTE ABOUT REGIONAL FINAL PAYMENT</t>
  </si>
  <si>
    <t>May be modified by the club holding the heat.</t>
  </si>
  <si>
    <t>This worksheet has been protected to prevent you from accidentally changing critical data and formulae.</t>
  </si>
  <si>
    <t>IF YOUR CLUB PREFERS SOME OTHER DISTRIBUTION OF ENTRY FEES AND TABLE MONEY, PLEASE SELECT THE APPROPRIATE VALUES IN CELLS E10 AND E12 BELOW.</t>
  </si>
  <si>
    <t>DETAILS OF CLUB QUALIFYING EVENT</t>
  </si>
  <si>
    <t>THEN COMPLETE THE "Club Form Heat" WORKSHEET(S).</t>
  </si>
  <si>
    <t>If your club held a qualifying event, complete this form by filling in the pink-shaded cells.</t>
  </si>
  <si>
    <t>If your club held two separate heats, complete a separate form for each.</t>
  </si>
  <si>
    <t>Masterpoint files (Note that your club will be invoiced directly by the ABF Masterpoint Centre for the Gold masterpoints for your heat).</t>
  </si>
  <si>
    <t>These will be invoiced directly to you by the ABF Masterpoint Centre.</t>
  </si>
  <si>
    <t>DIRECT NOMINATION OF TEAMS TO THE REGIONAL FINAL</t>
  </si>
  <si>
    <t>If your club did not hold a GNOT qualifying event, you may nominate up to 3 teams directly to the Regional Final.</t>
  </si>
  <si>
    <t>ABF levy per team</t>
  </si>
  <si>
    <t>CHARGE PER TABLE</t>
  </si>
  <si>
    <t>Entry fee for nominated teams</t>
  </si>
  <si>
    <t>NO QUALIFYING EVENT HELD - NOMINATING TEAMS TO FINAL</t>
  </si>
  <si>
    <t xml:space="preserve">This form should also be used if you are nominating team(s) to the Regional Final instead of holding a heat.  Just leave the Details of Club Qualifying </t>
  </si>
  <si>
    <t>Event and Qualification to the Regional Final sections blank and fill in the number of teams you are nominating to the Regional Final in cell M31.</t>
  </si>
  <si>
    <t>Please send the following to Bill Powell, the GNOT Regional Masterpoint Adviser &lt;gnotmp@nswba.com.au&gt;:</t>
  </si>
  <si>
    <t>Email  for team</t>
  </si>
  <si>
    <t>Detailed results for your club heat. This should include IMP scores for every match played and the number of boards played per match.</t>
  </si>
  <si>
    <t>This is to cover the ABF levy.</t>
  </si>
  <si>
    <t>MONIES DUE TO THE NSWBA</t>
  </si>
  <si>
    <t>DO NOT PAY ANYTHING UNTIL YOU RECEIVE AN INVOICE FOR THIS AMOUNT FROM THE NSWBA</t>
  </si>
  <si>
    <t>DO NOT SEND ANY MONEY TO THE CLUB HOSTING THE REGIONAL FINAL</t>
  </si>
  <si>
    <r>
      <t>Please send the following to your Regional Organiser</t>
    </r>
    <r>
      <rPr>
        <b/>
        <sz val="11"/>
        <color indexed="8"/>
        <rFont val="Calibri"/>
        <family val="2"/>
      </rPr>
      <t>:</t>
    </r>
  </si>
  <si>
    <t>CLUB QUALIFYING HEAT  1</t>
  </si>
  <si>
    <t>WE HAVE ASSUMED CLUBS WILL PAY $100 AND COLLECT $30 TABLE MONEY FROM EACH OF THE PLAYERS IN TEAMS QUALIFYING TO THE REGIONAL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</si>
</sst>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6" applyNumberFormat="0" applyAlignment="0" applyProtection="0"/>
    <xf numFmtId="0" fontId="4" fillId="4" borderId="0" applyNumberFormat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10" fillId="0" borderId="1" xfId="0" applyFont="1" applyBorder="1"/>
    <xf numFmtId="0" fontId="6" fillId="0" borderId="2" xfId="0" applyFont="1" applyBorder="1"/>
    <xf numFmtId="0" fontId="5" fillId="0" borderId="1" xfId="0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5" fillId="0" borderId="2" xfId="0" applyFont="1" applyBorder="1"/>
    <xf numFmtId="44" fontId="13" fillId="4" borderId="7" xfId="3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1" fontId="12" fillId="4" borderId="6" xfId="3" applyNumberFormat="1" applyFont="1" applyBorder="1" applyAlignment="1" applyProtection="1">
      <alignment horizontal="center" vertical="center"/>
    </xf>
    <xf numFmtId="44" fontId="12" fillId="6" borderId="6" xfId="3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6" xfId="2" applyFont="1" applyBorder="1" applyProtection="1"/>
    <xf numFmtId="1" fontId="12" fillId="4" borderId="6" xfId="3" applyNumberFormat="1" applyFont="1" applyBorder="1" applyAlignment="1" applyProtection="1">
      <alignment vertical="center"/>
    </xf>
    <xf numFmtId="0" fontId="6" fillId="0" borderId="1" xfId="0" applyFont="1" applyBorder="1"/>
    <xf numFmtId="0" fontId="0" fillId="0" borderId="8" xfId="0" applyBorder="1"/>
    <xf numFmtId="0" fontId="5" fillId="0" borderId="9" xfId="0" applyFont="1" applyBorder="1"/>
    <xf numFmtId="44" fontId="13" fillId="4" borderId="6" xfId="3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2" fillId="5" borderId="6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/>
    </xf>
    <xf numFmtId="6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1" xfId="0" applyFont="1" applyBorder="1"/>
    <xf numFmtId="0" fontId="11" fillId="0" borderId="0" xfId="0" applyFont="1"/>
    <xf numFmtId="0" fontId="12" fillId="0" borderId="0" xfId="0" applyFont="1"/>
    <xf numFmtId="44" fontId="13" fillId="6" borderId="6" xfId="3" applyNumberFormat="1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0" fontId="0" fillId="6" borderId="6" xfId="0" applyFill="1" applyBorder="1"/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0" fontId="2" fillId="2" borderId="6" xfId="1" applyBorder="1" applyProtection="1">
      <protection locked="0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16" fillId="0" borderId="0" xfId="0" applyFont="1"/>
    <xf numFmtId="0" fontId="2" fillId="2" borderId="6" xfId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10" xfId="1" applyBorder="1" applyAlignment="1" applyProtection="1">
      <alignment horizontal="center" vertical="center"/>
      <protection locked="0"/>
    </xf>
    <xf numFmtId="0" fontId="2" fillId="2" borderId="11" xfId="1" applyBorder="1" applyAlignment="1" applyProtection="1">
      <alignment horizontal="center" vertical="center"/>
      <protection locked="0"/>
    </xf>
    <xf numFmtId="0" fontId="2" fillId="2" borderId="12" xfId="1" applyBorder="1" applyAlignment="1" applyProtection="1">
      <alignment horizontal="center" vertical="center"/>
      <protection locked="0"/>
    </xf>
    <xf numFmtId="14" fontId="2" fillId="2" borderId="10" xfId="1" applyNumberFormat="1" applyBorder="1" applyAlignment="1" applyProtection="1">
      <alignment horizontal="center" vertical="center"/>
      <protection locked="0"/>
    </xf>
    <xf numFmtId="0" fontId="2" fillId="2" borderId="10" xfId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  <protection locked="0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2" fillId="2" borderId="10" xfId="1" applyBorder="1" applyAlignment="1" applyProtection="1">
      <alignment horizontal="left" vertical="center"/>
      <protection locked="0"/>
    </xf>
    <xf numFmtId="0" fontId="2" fillId="2" borderId="11" xfId="1" applyBorder="1" applyAlignment="1" applyProtection="1">
      <alignment horizontal="left" vertical="center"/>
      <protection locked="0"/>
    </xf>
    <xf numFmtId="0" fontId="2" fillId="2" borderId="12" xfId="1" applyBorder="1" applyAlignment="1" applyProtection="1">
      <alignment horizontal="left" vertical="center"/>
      <protection locked="0"/>
    </xf>
    <xf numFmtId="0" fontId="2" fillId="2" borderId="10" xfId="1" applyBorder="1" applyAlignment="1" applyProtection="1">
      <alignment horizontal="right"/>
      <protection locked="0"/>
    </xf>
    <xf numFmtId="0" fontId="2" fillId="2" borderId="11" xfId="1" applyBorder="1" applyAlignment="1" applyProtection="1">
      <alignment horizontal="right"/>
      <protection locked="0"/>
    </xf>
    <xf numFmtId="0" fontId="2" fillId="2" borderId="12" xfId="1" applyBorder="1" applyAlignment="1" applyProtection="1">
      <alignment horizontal="right"/>
      <protection locked="0"/>
    </xf>
    <xf numFmtId="0" fontId="5" fillId="7" borderId="10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showZeros="0" tabSelected="1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4" customFormat="1" ht="23.25" x14ac:dyDescent="0.35">
      <c r="A1" s="3" t="s">
        <v>25</v>
      </c>
      <c r="E1" s="3"/>
      <c r="G1" s="3" t="s">
        <v>81</v>
      </c>
      <c r="M1" s="3">
        <f>YEAR</f>
        <v>2024</v>
      </c>
      <c r="N1" s="10"/>
    </row>
    <row r="2" spans="1:14" ht="18.75" x14ac:dyDescent="0.3">
      <c r="A2" s="56" t="s">
        <v>57</v>
      </c>
      <c r="N2" s="10"/>
    </row>
    <row r="3" spans="1:14" ht="15.75" x14ac:dyDescent="0.25">
      <c r="A3" s="1" t="s">
        <v>61</v>
      </c>
      <c r="N3" s="10"/>
    </row>
    <row r="4" spans="1:14" ht="15.75" x14ac:dyDescent="0.25">
      <c r="A4" s="1" t="s">
        <v>62</v>
      </c>
      <c r="N4" s="10"/>
    </row>
    <row r="5" spans="1:14" ht="15.75" x14ac:dyDescent="0.25">
      <c r="A5" s="1"/>
      <c r="N5" s="10"/>
    </row>
    <row r="6" spans="1:14" ht="15.75" x14ac:dyDescent="0.25">
      <c r="A6" s="1" t="s">
        <v>71</v>
      </c>
      <c r="N6" s="10"/>
    </row>
    <row r="7" spans="1:14" ht="15.75" x14ac:dyDescent="0.25">
      <c r="A7" s="1" t="s">
        <v>72</v>
      </c>
      <c r="N7" s="10"/>
    </row>
    <row r="8" spans="1:14" ht="16.5" thickBot="1" x14ac:dyDescent="0.3">
      <c r="A8" s="1"/>
      <c r="N8" s="10"/>
    </row>
    <row r="9" spans="1:14" ht="19.5" thickBot="1" x14ac:dyDescent="0.35">
      <c r="A9" s="63" t="s">
        <v>29</v>
      </c>
      <c r="B9" s="64"/>
      <c r="C9" s="64"/>
      <c r="D9" s="64"/>
      <c r="E9" s="64"/>
      <c r="F9" s="64"/>
      <c r="G9" s="65"/>
      <c r="I9" s="66" t="s">
        <v>59</v>
      </c>
      <c r="J9" s="67"/>
      <c r="K9" s="67"/>
      <c r="L9" s="67"/>
      <c r="M9" s="67"/>
      <c r="N9" s="68"/>
    </row>
    <row r="10" spans="1:14" ht="18.75" x14ac:dyDescent="0.3">
      <c r="A10" s="16"/>
      <c r="B10" s="17"/>
      <c r="C10" s="17"/>
      <c r="D10" s="17"/>
      <c r="E10" s="17"/>
      <c r="G10" s="18"/>
      <c r="I10" s="11"/>
      <c r="J10" s="1"/>
      <c r="L10" s="6"/>
      <c r="N10" s="8"/>
    </row>
    <row r="11" spans="1:14" s="2" customFormat="1" ht="18" customHeight="1" x14ac:dyDescent="0.3">
      <c r="A11" s="23" t="s">
        <v>26</v>
      </c>
      <c r="B11"/>
      <c r="C11" s="69"/>
      <c r="D11" s="70"/>
      <c r="E11" s="70"/>
      <c r="F11" s="71"/>
      <c r="G11" s="18"/>
      <c r="I11" s="24" t="s">
        <v>27</v>
      </c>
      <c r="J11"/>
      <c r="K11"/>
      <c r="L11" s="72"/>
      <c r="M11" s="71"/>
      <c r="N11" s="8"/>
    </row>
    <row r="12" spans="1:14" ht="18" customHeight="1" x14ac:dyDescent="0.25">
      <c r="A12" s="9"/>
      <c r="C12" s="2"/>
      <c r="D12" s="2"/>
      <c r="E12" s="2"/>
      <c r="G12" s="10"/>
      <c r="I12" s="37"/>
      <c r="J12" s="2"/>
      <c r="K12" s="2"/>
      <c r="L12" s="2"/>
      <c r="M12" s="2"/>
      <c r="N12" s="10"/>
    </row>
    <row r="13" spans="1:14" s="2" customFormat="1" ht="18" customHeight="1" x14ac:dyDescent="0.25">
      <c r="A13" s="24" t="s">
        <v>28</v>
      </c>
      <c r="C13" s="69"/>
      <c r="D13" s="71"/>
      <c r="G13" s="10"/>
      <c r="I13" s="9" t="s">
        <v>32</v>
      </c>
      <c r="L13" s="73"/>
      <c r="M13" s="74"/>
      <c r="N13" s="10"/>
    </row>
    <row r="14" spans="1:14" s="2" customFormat="1" ht="18" customHeight="1" x14ac:dyDescent="0.25">
      <c r="A14" s="25"/>
      <c r="G14" s="10"/>
      <c r="I14" s="37"/>
      <c r="N14" s="10"/>
    </row>
    <row r="15" spans="1:14" s="2" customFormat="1" ht="18" customHeight="1" x14ac:dyDescent="0.25">
      <c r="A15" s="11" t="s">
        <v>7</v>
      </c>
      <c r="B15"/>
      <c r="C15"/>
      <c r="D15"/>
      <c r="E15"/>
      <c r="G15" s="10"/>
      <c r="I15" s="24" t="s">
        <v>33</v>
      </c>
      <c r="J15"/>
      <c r="K15"/>
      <c r="M15" s="57"/>
      <c r="N15" s="10"/>
    </row>
    <row r="16" spans="1:14" s="2" customFormat="1" ht="18" customHeight="1" x14ac:dyDescent="0.25">
      <c r="A16" s="20" t="s">
        <v>5</v>
      </c>
      <c r="B16" s="62"/>
      <c r="C16" s="62"/>
      <c r="D16" s="62"/>
      <c r="E16" s="62"/>
      <c r="F16" s="62"/>
      <c r="G16" s="10"/>
      <c r="I16" s="37"/>
      <c r="N16" s="8"/>
    </row>
    <row r="17" spans="1:14" s="2" customFormat="1" ht="18.75" customHeight="1" x14ac:dyDescent="0.25">
      <c r="A17" s="20" t="s">
        <v>6</v>
      </c>
      <c r="B17" s="62"/>
      <c r="C17" s="62"/>
      <c r="D17" s="62"/>
      <c r="E17" s="62"/>
      <c r="F17" s="62"/>
      <c r="G17" s="10"/>
      <c r="I17" s="9" t="s">
        <v>34</v>
      </c>
      <c r="M17" s="57"/>
      <c r="N17" s="26"/>
    </row>
    <row r="18" spans="1:14" s="2" customFormat="1" ht="18.75" customHeight="1" x14ac:dyDescent="0.25">
      <c r="A18" s="20" t="s">
        <v>10</v>
      </c>
      <c r="B18" s="62"/>
      <c r="C18" s="62"/>
      <c r="D18" s="62"/>
      <c r="E18" s="62"/>
      <c r="F18" s="62"/>
      <c r="G18" s="10"/>
      <c r="I18" s="11"/>
      <c r="J18"/>
      <c r="K18"/>
      <c r="L18"/>
      <c r="N18" s="8"/>
    </row>
    <row r="19" spans="1:14" ht="18" customHeight="1" thickBot="1" x14ac:dyDescent="0.3">
      <c r="A19" s="15"/>
      <c r="B19" s="12"/>
      <c r="C19" s="12"/>
      <c r="D19" s="12"/>
      <c r="E19" s="12"/>
      <c r="F19" s="12"/>
      <c r="G19" s="14"/>
      <c r="I19" s="15"/>
      <c r="J19" s="12"/>
      <c r="K19" s="12"/>
      <c r="L19" s="12"/>
      <c r="M19" s="12"/>
      <c r="N19" s="14"/>
    </row>
    <row r="20" spans="1:14" ht="18" customHeight="1" thickBot="1" x14ac:dyDescent="0.3">
      <c r="A20" s="1"/>
      <c r="D20" s="6"/>
      <c r="N20" s="10"/>
    </row>
    <row r="21" spans="1:14" ht="18" customHeight="1" thickBot="1" x14ac:dyDescent="0.35">
      <c r="A21" s="63" t="s">
        <v>31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18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N22" s="18"/>
    </row>
    <row r="23" spans="1:14" ht="18" customHeight="1" x14ac:dyDescent="0.3">
      <c r="A23" s="7"/>
      <c r="G23" s="20" t="s">
        <v>23</v>
      </c>
      <c r="H23" s="30">
        <f>ROUND(M15/2,0)</f>
        <v>0</v>
      </c>
      <c r="I23" s="28" t="s">
        <v>47</v>
      </c>
      <c r="J23" s="17"/>
      <c r="K23" s="17"/>
      <c r="N23" s="18"/>
    </row>
    <row r="24" spans="1:14" ht="18" customHeight="1" x14ac:dyDescent="0.3">
      <c r="A24" s="7"/>
      <c r="G24" s="20" t="s">
        <v>24</v>
      </c>
      <c r="H24" s="30" t="str">
        <f>IF(M15=0,"",(IF(M15&lt;5,1,ROUNDDOWN(M15/5,0))))</f>
        <v/>
      </c>
      <c r="I24" s="28" t="s">
        <v>48</v>
      </c>
      <c r="J24" s="17"/>
      <c r="K24" s="17"/>
      <c r="N24" s="18"/>
    </row>
    <row r="25" spans="1:14" ht="18" customHeight="1" x14ac:dyDescent="0.3">
      <c r="A25" s="16"/>
      <c r="B25" s="17"/>
      <c r="C25" s="17"/>
      <c r="D25" s="17"/>
      <c r="E25" s="17"/>
      <c r="F25" s="17"/>
      <c r="G25" s="17"/>
      <c r="H25" s="55" t="str">
        <f>IF(AND(M15=0,H26&gt;0),"LEAVE THIS CELL BLANK IF YOU DID NOT RUN A QUALIFYING EVENT. COMPLETE THE FOLLOWING SECTION INSTEAD.","")</f>
        <v/>
      </c>
      <c r="I25" s="17"/>
      <c r="J25" s="17"/>
      <c r="K25" s="17"/>
      <c r="N25" s="18"/>
    </row>
    <row r="26" spans="1:14" ht="19.5" customHeight="1" x14ac:dyDescent="0.25">
      <c r="A26" s="7"/>
      <c r="E26" s="1"/>
      <c r="F26" s="1"/>
      <c r="G26" s="29" t="s">
        <v>20</v>
      </c>
      <c r="H26" s="19"/>
      <c r="I26" s="22" t="str">
        <f>IF(AND(H26&lt;H24,M15&lt;&gt;0),"YOU MUST SEND MORE TEAMS THAN THIS TO EARN MASTERPOINTS.",IF(AND(H26&gt;H23,M15&lt;&gt;0),"ONLY 50% OF THE FIELD CAN PROGRESS.",""))</f>
        <v/>
      </c>
      <c r="N26" s="8"/>
    </row>
    <row r="27" spans="1:14" ht="18" customHeight="1" thickBot="1" x14ac:dyDescent="0.35">
      <c r="A27" s="16"/>
      <c r="B27" s="17"/>
      <c r="C27" s="17"/>
      <c r="D27" s="17"/>
      <c r="E27" s="17"/>
      <c r="F27" s="17"/>
      <c r="G27" s="17"/>
      <c r="I27" s="43" t="str">
        <f>IF(AND(H26&gt;H23,M15&lt;&gt;0),"EXTRA TEAMS CAN ENTER THE REGIONAL FINAL DIRECTLTY - SEE REGULATION 3.10.","")</f>
        <v/>
      </c>
      <c r="J27" s="17"/>
      <c r="K27" s="17"/>
      <c r="N27" s="18"/>
    </row>
    <row r="28" spans="1:14" ht="18" customHeight="1" thickBot="1" x14ac:dyDescent="0.35">
      <c r="A28" s="63" t="s">
        <v>65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</row>
    <row r="29" spans="1:14" ht="18" customHeight="1" x14ac:dyDescent="0.3">
      <c r="A29" s="16"/>
      <c r="B29" s="17"/>
      <c r="C29" s="17"/>
      <c r="D29" s="17"/>
      <c r="E29" s="17"/>
      <c r="F29" s="17"/>
      <c r="G29" s="17"/>
      <c r="H29" s="17"/>
      <c r="I29" s="43"/>
      <c r="J29" s="17"/>
      <c r="K29" s="17"/>
      <c r="N29" s="18"/>
    </row>
    <row r="30" spans="1:14" ht="18" customHeight="1" x14ac:dyDescent="0.3">
      <c r="A30" s="16"/>
      <c r="B30" s="28" t="s">
        <v>66</v>
      </c>
      <c r="C30" s="17"/>
      <c r="D30" s="17"/>
      <c r="E30" s="17"/>
      <c r="F30" s="17"/>
      <c r="G30" s="17"/>
      <c r="H30" s="17"/>
      <c r="I30" s="43"/>
      <c r="J30" s="17"/>
      <c r="K30" s="17"/>
      <c r="N30" s="18"/>
    </row>
    <row r="31" spans="1:14" ht="18" customHeight="1" x14ac:dyDescent="0.3">
      <c r="A31" s="16"/>
      <c r="B31" s="28" t="str">
        <f>"The cost is $"&amp;RFNomEntryFee&amp;" per nominated team.  Indicate the number of nominated teams here."</f>
        <v>The cost is $220 per nominated team.  Indicate the number of nominated teams here.</v>
      </c>
      <c r="C31" s="17"/>
      <c r="D31" s="17"/>
      <c r="E31" s="17"/>
      <c r="F31" s="17"/>
      <c r="G31" s="17"/>
      <c r="H31" s="17"/>
      <c r="I31" s="43"/>
      <c r="J31" s="17"/>
      <c r="K31" s="17"/>
      <c r="M31" s="57"/>
      <c r="N31" s="54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16"/>
      <c r="B32" s="17"/>
      <c r="C32" s="17"/>
      <c r="D32" s="17"/>
      <c r="E32" s="17"/>
      <c r="F32" s="17"/>
      <c r="G32" s="17"/>
      <c r="H32" s="17"/>
      <c r="I32" s="43"/>
      <c r="J32" s="17"/>
      <c r="K32" s="17"/>
      <c r="N32" s="18"/>
    </row>
    <row r="33" spans="1:14" ht="18" customHeight="1" thickBot="1" x14ac:dyDescent="0.35">
      <c r="A33" s="63" t="s">
        <v>30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5"/>
    </row>
    <row r="34" spans="1:14" ht="18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N34" s="18"/>
    </row>
    <row r="35" spans="1:14" ht="18" customHeight="1" x14ac:dyDescent="0.3">
      <c r="A35" s="16"/>
      <c r="B35" s="28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N35" s="18"/>
    </row>
    <row r="36" spans="1:14" ht="18" customHeight="1" x14ac:dyDescent="0.3">
      <c r="A36" s="7"/>
      <c r="B36" s="1">
        <v>1</v>
      </c>
      <c r="C36" s="1" t="s">
        <v>44</v>
      </c>
      <c r="D36" s="1"/>
      <c r="E36" s="17"/>
      <c r="F36" s="17"/>
      <c r="G36" s="17"/>
      <c r="H36" s="17"/>
      <c r="I36" s="17"/>
      <c r="J36" s="17"/>
      <c r="K36" s="17"/>
      <c r="N36" s="18"/>
    </row>
    <row r="37" spans="1:14" ht="18" customHeight="1" x14ac:dyDescent="0.3">
      <c r="A37" s="7"/>
      <c r="D37" t="s">
        <v>64</v>
      </c>
      <c r="E37" s="17"/>
      <c r="F37" s="17"/>
      <c r="G37" s="17"/>
      <c r="H37" s="17"/>
      <c r="I37" s="17"/>
      <c r="J37" s="17"/>
      <c r="K37" s="17"/>
      <c r="N37" s="18"/>
    </row>
    <row r="38" spans="1:14" ht="18" customHeight="1" x14ac:dyDescent="0.3">
      <c r="A38" s="16"/>
      <c r="B38" s="1">
        <v>2</v>
      </c>
      <c r="C38" s="28" t="str">
        <f>CONCATENATE("A charge of $",NSWBALevy," per table participating in a qualifying heat.")</f>
        <v>A charge of $14 per table participating in a qualifying heat.</v>
      </c>
      <c r="D38" s="17"/>
      <c r="E38" s="17"/>
      <c r="F38" s="17"/>
      <c r="G38" s="17"/>
      <c r="H38" s="17"/>
      <c r="I38" s="17"/>
      <c r="J38" s="17"/>
      <c r="K38" s="17"/>
      <c r="N38" s="18"/>
    </row>
    <row r="39" spans="1:14" ht="18" customHeight="1" x14ac:dyDescent="0.3">
      <c r="A39" s="7"/>
      <c r="D39" t="s">
        <v>76</v>
      </c>
      <c r="E39" s="17"/>
      <c r="F39" s="17"/>
      <c r="G39" s="17"/>
      <c r="H39" s="17"/>
      <c r="I39" s="17"/>
      <c r="J39" s="17"/>
      <c r="K39" s="17"/>
      <c r="N39" s="18"/>
    </row>
    <row r="40" spans="1:14" ht="18" customHeight="1" x14ac:dyDescent="0.3">
      <c r="A40" s="7"/>
      <c r="B40" s="1">
        <v>3</v>
      </c>
      <c r="C40" s="28" t="s">
        <v>41</v>
      </c>
      <c r="D40" s="17"/>
      <c r="E40" s="17"/>
      <c r="F40" s="17"/>
      <c r="G40" s="17"/>
      <c r="H40" s="17"/>
      <c r="I40" s="17"/>
      <c r="J40" s="17"/>
      <c r="K40" s="17"/>
      <c r="N40" s="18"/>
    </row>
    <row r="41" spans="1:14" ht="18" customHeight="1" x14ac:dyDescent="0.3">
      <c r="A41" s="7"/>
      <c r="B41" s="28"/>
      <c r="C41" s="17"/>
      <c r="D41" s="32" t="str">
        <f>CONCATENATE("Total entry fees for the Regional Final are $",RFTotalCost," per team.")</f>
        <v>Total entry fees for the Regional Final are $180 per team.</v>
      </c>
      <c r="E41" s="17"/>
      <c r="F41" s="17"/>
      <c r="G41" s="17"/>
      <c r="H41" s="44"/>
      <c r="I41" s="32"/>
      <c r="J41" s="17"/>
      <c r="K41" s="17"/>
      <c r="N41" s="18"/>
    </row>
    <row r="42" spans="1:14" ht="18" customHeight="1" x14ac:dyDescent="0.3">
      <c r="A42" s="7"/>
      <c r="C42" s="17"/>
      <c r="D42" s="32" t="str">
        <f>CONCATENATE("Clubs usually pay $",RFClubFee," and the players in qualifying teams pay $",4*RFTableMoney," (i.e. $",RFTableMoney," each).")</f>
        <v>Clubs usually pay $100 and the players in qualifying teams pay $80 (i.e. $20 each).</v>
      </c>
      <c r="E42" s="17"/>
      <c r="G42" s="34"/>
      <c r="H42" s="17"/>
      <c r="I42" s="17"/>
      <c r="J42" s="17"/>
      <c r="K42" s="17"/>
      <c r="N42" s="18"/>
    </row>
    <row r="43" spans="1:14" s="5" customFormat="1" ht="18" customHeight="1" x14ac:dyDescent="0.3">
      <c r="A43" s="48"/>
      <c r="C43" s="43" t="str">
        <f>IF(CLUBPAYALL="Yes",CONCATENATE("Note:          To simplify matters at the Final, your Regional Organiser has asked clubs to pay $", H41," themselves"),"")</f>
        <v/>
      </c>
      <c r="D43" s="50" t="str">
        <f>CONCATENATE("Clubs are to collect ALL the money and pass on the full $", RFTotalCost, " to the NSWBA after an invoice is issued.")</f>
        <v>Clubs are to collect ALL the money and pass on the full $180 to the NSWBA after an invoice is issued.</v>
      </c>
      <c r="E43" s="45"/>
      <c r="F43" s="46"/>
      <c r="G43" s="45"/>
      <c r="H43" s="45"/>
      <c r="I43" s="45"/>
      <c r="J43" s="45"/>
      <c r="K43" s="45"/>
      <c r="N43" s="47"/>
    </row>
    <row r="44" spans="1:14" s="5" customFormat="1" ht="18" customHeight="1" x14ac:dyDescent="0.3">
      <c r="A44" s="48"/>
      <c r="C44" s="45"/>
      <c r="D44" s="43" t="str">
        <f>IF(CLUBPAYALL="Yes", "and arrange to collect whatever amount they see fit from the players in their qualifying teams.","")</f>
        <v/>
      </c>
      <c r="E44" s="45"/>
      <c r="F44" s="46"/>
      <c r="G44" s="45"/>
      <c r="H44" s="45"/>
      <c r="I44" s="45"/>
      <c r="J44" s="45"/>
      <c r="K44" s="45"/>
      <c r="N44" s="47"/>
    </row>
    <row r="45" spans="1:14" ht="18" customHeight="1" x14ac:dyDescent="0.3">
      <c r="A45" s="7"/>
      <c r="B45" s="41" t="s">
        <v>77</v>
      </c>
      <c r="C45" s="17"/>
      <c r="D45" s="17"/>
      <c r="E45" s="17"/>
      <c r="F45" s="17"/>
      <c r="G45" s="17"/>
      <c r="H45" s="17"/>
      <c r="I45" s="17"/>
      <c r="J45" s="17"/>
      <c r="K45" s="17"/>
      <c r="N45" s="18"/>
    </row>
    <row r="46" spans="1:14" ht="18" customHeight="1" x14ac:dyDescent="0.3">
      <c r="A46" s="7"/>
      <c r="B46" s="17"/>
      <c r="C46" s="17"/>
      <c r="D46" s="17"/>
      <c r="E46" s="17"/>
      <c r="F46" s="17"/>
      <c r="G46" s="17"/>
      <c r="H46" s="17"/>
      <c r="I46" s="6" t="s">
        <v>46</v>
      </c>
      <c r="J46" s="6" t="s">
        <v>38</v>
      </c>
      <c r="K46" s="6" t="s">
        <v>39</v>
      </c>
      <c r="N46" s="18"/>
    </row>
    <row r="47" spans="1:14" x14ac:dyDescent="0.25">
      <c r="A47" s="7"/>
      <c r="B47" s="28" t="s">
        <v>68</v>
      </c>
      <c r="F47" s="1"/>
      <c r="I47" s="36">
        <f>M15</f>
        <v>0</v>
      </c>
      <c r="J47" s="31">
        <f>ABFLevy</f>
        <v>14</v>
      </c>
      <c r="K47" s="51">
        <f>I47*J47</f>
        <v>0</v>
      </c>
      <c r="N47" s="8"/>
    </row>
    <row r="48" spans="1:14" x14ac:dyDescent="0.25">
      <c r="A48" s="7"/>
      <c r="B48" s="28" t="s">
        <v>36</v>
      </c>
      <c r="E48" s="1"/>
      <c r="F48" s="1"/>
      <c r="N48" s="8"/>
    </row>
    <row r="49" spans="1:14" x14ac:dyDescent="0.25">
      <c r="A49" s="7"/>
      <c r="C49" s="28" t="s">
        <v>37</v>
      </c>
      <c r="I49" s="36">
        <f>H26</f>
        <v>0</v>
      </c>
      <c r="J49" s="31">
        <f>RFClubFee</f>
        <v>100</v>
      </c>
      <c r="K49" s="40">
        <f>I49*J49</f>
        <v>0</v>
      </c>
      <c r="N49" s="8"/>
    </row>
    <row r="50" spans="1:14" ht="15.75" thickBot="1" x14ac:dyDescent="0.3">
      <c r="A50" s="7"/>
      <c r="C50" s="1" t="str">
        <f>CONCATENATE("TO BE PAID BY THE PLAYERS AT $",RFTableMoney," PER PLAYER = $",RFTeamFee," PER TEAM")</f>
        <v>TO BE PAID BY THE PLAYERS AT $20 PER PLAYER = $80 PER TEAM</v>
      </c>
      <c r="I50" s="36">
        <f>H26</f>
        <v>0</v>
      </c>
      <c r="J50" s="31">
        <f>RFTableMoney*4</f>
        <v>80</v>
      </c>
      <c r="K50" s="27">
        <f>I50*J50</f>
        <v>0</v>
      </c>
      <c r="N50" s="8"/>
    </row>
    <row r="51" spans="1:14" ht="16.5" thickTop="1" thickBot="1" x14ac:dyDescent="0.3">
      <c r="A51" s="7"/>
      <c r="C51" s="1" t="s">
        <v>70</v>
      </c>
      <c r="I51" s="36">
        <f>M31</f>
        <v>0</v>
      </c>
      <c r="J51" s="31">
        <f>RFNomEntryFee</f>
        <v>220</v>
      </c>
      <c r="K51" s="27">
        <f>I51*J51</f>
        <v>0</v>
      </c>
      <c r="N51" s="8"/>
    </row>
    <row r="52" spans="1:14" ht="16.5" thickTop="1" thickBot="1" x14ac:dyDescent="0.3">
      <c r="A52" s="7"/>
      <c r="B52" s="5" t="s">
        <v>78</v>
      </c>
      <c r="K52" s="27">
        <f>K47+K49+K50+K51</f>
        <v>0</v>
      </c>
      <c r="N52" s="8"/>
    </row>
    <row r="53" spans="1:14" ht="15.75" thickTop="1" x14ac:dyDescent="0.25">
      <c r="A53" s="7"/>
      <c r="B53" s="5" t="s">
        <v>79</v>
      </c>
      <c r="N53" s="8"/>
    </row>
    <row r="54" spans="1:14" ht="18" customHeight="1" thickBot="1" x14ac:dyDescent="0.3">
      <c r="A54" s="15"/>
      <c r="B54" s="12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4"/>
    </row>
    <row r="55" spans="1:14" x14ac:dyDescent="0.25">
      <c r="A55" s="38"/>
      <c r="I55" s="5"/>
      <c r="M55" s="5"/>
      <c r="N55" s="8"/>
    </row>
    <row r="56" spans="1:14" x14ac:dyDescent="0.25">
      <c r="A56" s="39" t="s">
        <v>80</v>
      </c>
      <c r="B56" s="1"/>
      <c r="I56" s="5"/>
      <c r="M56" s="5"/>
      <c r="N56" s="8"/>
    </row>
    <row r="57" spans="1:14" x14ac:dyDescent="0.25">
      <c r="A57" s="39"/>
      <c r="B57" s="1" t="s">
        <v>35</v>
      </c>
      <c r="I57" s="5"/>
      <c r="M57" s="5"/>
      <c r="N57" s="8"/>
    </row>
    <row r="58" spans="1:14" x14ac:dyDescent="0.25">
      <c r="A58" s="39"/>
      <c r="B58" s="1" t="s">
        <v>22</v>
      </c>
      <c r="I58" s="5"/>
      <c r="M58" s="5"/>
      <c r="N58" s="8"/>
    </row>
    <row r="59" spans="1:14" x14ac:dyDescent="0.25">
      <c r="A59" s="39"/>
      <c r="B59" s="1"/>
      <c r="N59" s="8"/>
    </row>
    <row r="60" spans="1:14" x14ac:dyDescent="0.25">
      <c r="A60" s="39" t="s">
        <v>73</v>
      </c>
      <c r="B60" s="1"/>
      <c r="N60" s="8"/>
    </row>
    <row r="61" spans="1:14" x14ac:dyDescent="0.25">
      <c r="A61" s="39"/>
      <c r="B61" s="1" t="s">
        <v>63</v>
      </c>
      <c r="N61" s="8"/>
    </row>
    <row r="62" spans="1:14" x14ac:dyDescent="0.25">
      <c r="A62" s="39"/>
      <c r="B62" s="1" t="s">
        <v>75</v>
      </c>
      <c r="N62" s="8"/>
    </row>
    <row r="63" spans="1:14" ht="15.75" thickBot="1" x14ac:dyDescent="0.3">
      <c r="A63" s="39"/>
      <c r="N63" s="8"/>
    </row>
    <row r="64" spans="1:14" ht="16.5" customHeight="1" thickBot="1" x14ac:dyDescent="0.3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</row>
    <row r="65" spans="1:14" ht="16.5" customHeight="1" x14ac:dyDescent="0.25">
      <c r="A65" s="11"/>
      <c r="N65" s="8"/>
    </row>
    <row r="66" spans="1:14" ht="19.5" customHeight="1" x14ac:dyDescent="0.25">
      <c r="A66" s="7"/>
      <c r="E66" s="1"/>
      <c r="F66" s="1"/>
      <c r="G66" s="21" t="s">
        <v>20</v>
      </c>
      <c r="H66" s="36">
        <f>MAX(H26,M31)</f>
        <v>0</v>
      </c>
      <c r="I66" s="22"/>
      <c r="N66" s="8"/>
    </row>
    <row r="67" spans="1:14" x14ac:dyDescent="0.25">
      <c r="A67" s="11"/>
      <c r="B67" s="1"/>
      <c r="E67" s="1"/>
      <c r="F67" s="1"/>
      <c r="N67" s="8"/>
    </row>
    <row r="68" spans="1:14" ht="16.5" customHeight="1" x14ac:dyDescent="0.25">
      <c r="A68" s="75" t="s">
        <v>11</v>
      </c>
      <c r="B68" s="76"/>
      <c r="C68" s="76"/>
      <c r="D68" s="76"/>
      <c r="E68" s="76"/>
      <c r="F68" s="77"/>
      <c r="H68" s="75" t="s">
        <v>13</v>
      </c>
      <c r="I68" s="76"/>
      <c r="J68" s="76"/>
      <c r="K68" s="76"/>
      <c r="L68" s="76"/>
      <c r="M68" s="77"/>
      <c r="N68" s="8"/>
    </row>
    <row r="69" spans="1:14" ht="16.5" customHeight="1" x14ac:dyDescent="0.25">
      <c r="A69" s="84" t="s">
        <v>74</v>
      </c>
      <c r="B69" s="85"/>
      <c r="C69" s="78"/>
      <c r="D69" s="79"/>
      <c r="E69" s="79"/>
      <c r="F69" s="80"/>
      <c r="H69" s="84" t="s">
        <v>74</v>
      </c>
      <c r="I69" s="85"/>
      <c r="J69" s="78"/>
      <c r="K69" s="79"/>
      <c r="L69" s="79"/>
      <c r="M69" s="80"/>
      <c r="N69" s="8"/>
    </row>
    <row r="70" spans="1:14" ht="16.5" customHeight="1" x14ac:dyDescent="0.25">
      <c r="A70" s="35"/>
      <c r="B70" s="58" t="s">
        <v>12</v>
      </c>
      <c r="C70" s="59"/>
      <c r="D70" s="60"/>
      <c r="E70" s="58" t="s">
        <v>4</v>
      </c>
      <c r="F70" s="60"/>
      <c r="H70" s="35"/>
      <c r="I70" s="75" t="s">
        <v>12</v>
      </c>
      <c r="J70" s="76"/>
      <c r="K70" s="77"/>
      <c r="L70" s="75" t="s">
        <v>4</v>
      </c>
      <c r="M70" s="77"/>
      <c r="N70" s="8"/>
    </row>
    <row r="71" spans="1:14" ht="16.5" customHeight="1" x14ac:dyDescent="0.25">
      <c r="A71" s="35" t="s">
        <v>0</v>
      </c>
      <c r="B71" s="78"/>
      <c r="C71" s="79"/>
      <c r="D71" s="80"/>
      <c r="E71" s="78"/>
      <c r="F71" s="80"/>
      <c r="H71" s="35" t="s">
        <v>0</v>
      </c>
      <c r="I71" s="81"/>
      <c r="J71" s="82"/>
      <c r="K71" s="83"/>
      <c r="L71" s="81"/>
      <c r="M71" s="83"/>
      <c r="N71" s="8"/>
    </row>
    <row r="72" spans="1:14" ht="16.5" customHeight="1" x14ac:dyDescent="0.25">
      <c r="A72" s="35" t="s">
        <v>1</v>
      </c>
      <c r="B72" s="78"/>
      <c r="C72" s="79"/>
      <c r="D72" s="80"/>
      <c r="E72" s="78"/>
      <c r="F72" s="80"/>
      <c r="H72" s="35" t="s">
        <v>1</v>
      </c>
      <c r="I72" s="81"/>
      <c r="J72" s="82"/>
      <c r="K72" s="83"/>
      <c r="L72" s="81"/>
      <c r="M72" s="83"/>
      <c r="N72" s="8"/>
    </row>
    <row r="73" spans="1:14" ht="16.5" customHeight="1" x14ac:dyDescent="0.25">
      <c r="A73" s="35" t="s">
        <v>2</v>
      </c>
      <c r="B73" s="78"/>
      <c r="C73" s="79"/>
      <c r="D73" s="80"/>
      <c r="E73" s="78"/>
      <c r="F73" s="80"/>
      <c r="H73" s="35" t="s">
        <v>2</v>
      </c>
      <c r="I73" s="81"/>
      <c r="J73" s="82"/>
      <c r="K73" s="83"/>
      <c r="L73" s="81"/>
      <c r="M73" s="83"/>
      <c r="N73" s="8"/>
    </row>
    <row r="74" spans="1:14" ht="16.5" customHeight="1" x14ac:dyDescent="0.25">
      <c r="A74" s="35" t="s">
        <v>3</v>
      </c>
      <c r="B74" s="78"/>
      <c r="C74" s="79"/>
      <c r="D74" s="80"/>
      <c r="E74" s="78"/>
      <c r="F74" s="80"/>
      <c r="H74" s="35" t="s">
        <v>3</v>
      </c>
      <c r="I74" s="81"/>
      <c r="J74" s="82"/>
      <c r="K74" s="83"/>
      <c r="L74" s="81"/>
      <c r="M74" s="83"/>
      <c r="N74" s="8"/>
    </row>
    <row r="75" spans="1:14" ht="16.5" customHeight="1" x14ac:dyDescent="0.25">
      <c r="A75" s="35" t="s">
        <v>8</v>
      </c>
      <c r="B75" s="78"/>
      <c r="C75" s="79"/>
      <c r="D75" s="80"/>
      <c r="E75" s="78"/>
      <c r="F75" s="80"/>
      <c r="H75" s="35" t="s">
        <v>8</v>
      </c>
      <c r="I75" s="81"/>
      <c r="J75" s="82"/>
      <c r="K75" s="83"/>
      <c r="L75" s="81"/>
      <c r="M75" s="83"/>
      <c r="N75" s="8"/>
    </row>
    <row r="76" spans="1:14" ht="16.5" customHeight="1" x14ac:dyDescent="0.25">
      <c r="A76" s="35" t="s">
        <v>9</v>
      </c>
      <c r="B76" s="78"/>
      <c r="C76" s="79"/>
      <c r="D76" s="80"/>
      <c r="E76" s="78"/>
      <c r="F76" s="80"/>
      <c r="H76" s="35" t="s">
        <v>9</v>
      </c>
      <c r="I76" s="81"/>
      <c r="J76" s="82"/>
      <c r="K76" s="83"/>
      <c r="L76" s="81"/>
      <c r="M76" s="83"/>
      <c r="N76" s="8"/>
    </row>
    <row r="77" spans="1:14" ht="16.5" customHeight="1" x14ac:dyDescent="0.25">
      <c r="A77" s="11"/>
      <c r="B77" s="1"/>
      <c r="C77" s="1"/>
      <c r="D77" s="1"/>
      <c r="G77" s="1"/>
      <c r="N77" s="8"/>
    </row>
    <row r="78" spans="1:14" ht="16.5" customHeight="1" x14ac:dyDescent="0.25">
      <c r="A78" s="75" t="s">
        <v>14</v>
      </c>
      <c r="B78" s="76"/>
      <c r="C78" s="76"/>
      <c r="D78" s="76"/>
      <c r="E78" s="76"/>
      <c r="F78" s="77"/>
      <c r="H78" s="75" t="s">
        <v>15</v>
      </c>
      <c r="I78" s="76"/>
      <c r="J78" s="76"/>
      <c r="K78" s="76"/>
      <c r="L78" s="76"/>
      <c r="M78" s="77"/>
      <c r="N78" s="8"/>
    </row>
    <row r="79" spans="1:14" x14ac:dyDescent="0.25">
      <c r="A79" s="84" t="s">
        <v>74</v>
      </c>
      <c r="B79" s="85"/>
      <c r="C79" s="78"/>
      <c r="D79" s="79"/>
      <c r="E79" s="79"/>
      <c r="F79" s="80"/>
      <c r="H79" s="84" t="s">
        <v>74</v>
      </c>
      <c r="I79" s="85"/>
      <c r="J79" s="78"/>
      <c r="K79" s="79"/>
      <c r="L79" s="79"/>
      <c r="M79" s="80"/>
      <c r="N79" s="8"/>
    </row>
    <row r="80" spans="1:14" ht="16.5" customHeight="1" x14ac:dyDescent="0.25">
      <c r="A80" s="35"/>
      <c r="B80" s="58" t="s">
        <v>12</v>
      </c>
      <c r="C80" s="59"/>
      <c r="D80" s="60"/>
      <c r="E80" s="58" t="s">
        <v>4</v>
      </c>
      <c r="F80" s="60"/>
      <c r="H80" s="35"/>
      <c r="I80" s="75" t="s">
        <v>12</v>
      </c>
      <c r="J80" s="76"/>
      <c r="K80" s="77"/>
      <c r="L80" s="75" t="s">
        <v>4</v>
      </c>
      <c r="M80" s="77"/>
      <c r="N80" s="8"/>
    </row>
    <row r="81" spans="1:14" ht="16.5" customHeight="1" x14ac:dyDescent="0.25">
      <c r="A81" s="35" t="s">
        <v>0</v>
      </c>
      <c r="B81" s="78"/>
      <c r="C81" s="79"/>
      <c r="D81" s="80"/>
      <c r="E81" s="78"/>
      <c r="F81" s="80"/>
      <c r="H81" s="35" t="s">
        <v>0</v>
      </c>
      <c r="I81" s="81"/>
      <c r="J81" s="82"/>
      <c r="K81" s="83"/>
      <c r="L81" s="81"/>
      <c r="M81" s="83"/>
      <c r="N81" s="8"/>
    </row>
    <row r="82" spans="1:14" ht="16.5" customHeight="1" x14ac:dyDescent="0.25">
      <c r="A82" s="35" t="s">
        <v>1</v>
      </c>
      <c r="B82" s="78"/>
      <c r="C82" s="79"/>
      <c r="D82" s="80"/>
      <c r="E82" s="78"/>
      <c r="F82" s="80"/>
      <c r="H82" s="35" t="s">
        <v>1</v>
      </c>
      <c r="I82" s="81"/>
      <c r="J82" s="82"/>
      <c r="K82" s="83"/>
      <c r="L82" s="81"/>
      <c r="M82" s="83"/>
      <c r="N82" s="8"/>
    </row>
    <row r="83" spans="1:14" ht="16.5" customHeight="1" x14ac:dyDescent="0.25">
      <c r="A83" s="35" t="s">
        <v>2</v>
      </c>
      <c r="B83" s="78"/>
      <c r="C83" s="79"/>
      <c r="D83" s="80"/>
      <c r="E83" s="78"/>
      <c r="F83" s="80"/>
      <c r="H83" s="35" t="s">
        <v>2</v>
      </c>
      <c r="I83" s="81"/>
      <c r="J83" s="82"/>
      <c r="K83" s="83"/>
      <c r="L83" s="81"/>
      <c r="M83" s="83"/>
      <c r="N83" s="8"/>
    </row>
    <row r="84" spans="1:14" ht="16.5" customHeight="1" x14ac:dyDescent="0.25">
      <c r="A84" s="35" t="s">
        <v>3</v>
      </c>
      <c r="B84" s="78"/>
      <c r="C84" s="79"/>
      <c r="D84" s="80"/>
      <c r="E84" s="78"/>
      <c r="F84" s="80"/>
      <c r="H84" s="35" t="s">
        <v>3</v>
      </c>
      <c r="I84" s="81"/>
      <c r="J84" s="82"/>
      <c r="K84" s="83"/>
      <c r="L84" s="81"/>
      <c r="M84" s="83"/>
      <c r="N84" s="8"/>
    </row>
    <row r="85" spans="1:14" ht="16.5" customHeight="1" x14ac:dyDescent="0.25">
      <c r="A85" s="35" t="s">
        <v>8</v>
      </c>
      <c r="B85" s="78"/>
      <c r="C85" s="79"/>
      <c r="D85" s="80"/>
      <c r="E85" s="78"/>
      <c r="F85" s="80"/>
      <c r="H85" s="35" t="s">
        <v>8</v>
      </c>
      <c r="I85" s="81"/>
      <c r="J85" s="82"/>
      <c r="K85" s="83"/>
      <c r="L85" s="81"/>
      <c r="M85" s="83"/>
      <c r="N85" s="8"/>
    </row>
    <row r="86" spans="1:14" ht="16.5" customHeight="1" x14ac:dyDescent="0.25">
      <c r="A86" s="35" t="s">
        <v>9</v>
      </c>
      <c r="B86" s="78"/>
      <c r="C86" s="79"/>
      <c r="D86" s="80"/>
      <c r="E86" s="78"/>
      <c r="F86" s="80"/>
      <c r="H86" s="35" t="s">
        <v>9</v>
      </c>
      <c r="I86" s="81"/>
      <c r="J86" s="82"/>
      <c r="K86" s="83"/>
      <c r="L86" s="81"/>
      <c r="M86" s="83"/>
      <c r="N86" s="8"/>
    </row>
    <row r="87" spans="1:14" x14ac:dyDescent="0.25">
      <c r="A87" s="11"/>
      <c r="B87" s="1"/>
      <c r="E87" s="1"/>
      <c r="F87" s="1"/>
      <c r="N87" s="8"/>
    </row>
    <row r="88" spans="1:14" ht="16.5" customHeight="1" x14ac:dyDescent="0.25">
      <c r="A88" s="75" t="s">
        <v>16</v>
      </c>
      <c r="B88" s="76"/>
      <c r="C88" s="76"/>
      <c r="D88" s="76"/>
      <c r="E88" s="76"/>
      <c r="F88" s="77"/>
      <c r="H88" s="75" t="s">
        <v>17</v>
      </c>
      <c r="I88" s="76"/>
      <c r="J88" s="76"/>
      <c r="K88" s="76"/>
      <c r="L88" s="76"/>
      <c r="M88" s="77"/>
      <c r="N88" s="8"/>
    </row>
    <row r="89" spans="1:14" ht="16.5" customHeight="1" x14ac:dyDescent="0.25">
      <c r="A89" s="84" t="s">
        <v>74</v>
      </c>
      <c r="B89" s="85"/>
      <c r="C89" s="78"/>
      <c r="D89" s="79"/>
      <c r="E89" s="79"/>
      <c r="F89" s="80"/>
      <c r="H89" s="84" t="s">
        <v>74</v>
      </c>
      <c r="I89" s="85"/>
      <c r="J89" s="78"/>
      <c r="K89" s="79"/>
      <c r="L89" s="79"/>
      <c r="M89" s="80"/>
      <c r="N89" s="8"/>
    </row>
    <row r="90" spans="1:14" ht="16.5" customHeight="1" x14ac:dyDescent="0.25">
      <c r="A90" s="35"/>
      <c r="B90" s="58" t="s">
        <v>12</v>
      </c>
      <c r="C90" s="59"/>
      <c r="D90" s="60"/>
      <c r="E90" s="58" t="s">
        <v>4</v>
      </c>
      <c r="F90" s="60"/>
      <c r="H90" s="35"/>
      <c r="I90" s="75" t="s">
        <v>12</v>
      </c>
      <c r="J90" s="76"/>
      <c r="K90" s="77"/>
      <c r="L90" s="75" t="s">
        <v>4</v>
      </c>
      <c r="M90" s="77"/>
      <c r="N90" s="8"/>
    </row>
    <row r="91" spans="1:14" ht="16.5" customHeight="1" x14ac:dyDescent="0.25">
      <c r="A91" s="35" t="s">
        <v>0</v>
      </c>
      <c r="B91" s="78"/>
      <c r="C91" s="79"/>
      <c r="D91" s="80"/>
      <c r="E91" s="78"/>
      <c r="F91" s="80"/>
      <c r="H91" s="35" t="s">
        <v>0</v>
      </c>
      <c r="I91" s="81"/>
      <c r="J91" s="82"/>
      <c r="K91" s="83"/>
      <c r="L91" s="81"/>
      <c r="M91" s="83"/>
      <c r="N91" s="8"/>
    </row>
    <row r="92" spans="1:14" ht="16.5" customHeight="1" x14ac:dyDescent="0.25">
      <c r="A92" s="35" t="s">
        <v>1</v>
      </c>
      <c r="B92" s="78"/>
      <c r="C92" s="79"/>
      <c r="D92" s="80"/>
      <c r="E92" s="78"/>
      <c r="F92" s="80"/>
      <c r="H92" s="35" t="s">
        <v>1</v>
      </c>
      <c r="I92" s="81"/>
      <c r="J92" s="82"/>
      <c r="K92" s="83"/>
      <c r="L92" s="81"/>
      <c r="M92" s="83"/>
      <c r="N92" s="8"/>
    </row>
    <row r="93" spans="1:14" ht="16.5" customHeight="1" x14ac:dyDescent="0.25">
      <c r="A93" s="35" t="s">
        <v>2</v>
      </c>
      <c r="B93" s="78"/>
      <c r="C93" s="79"/>
      <c r="D93" s="80"/>
      <c r="E93" s="78"/>
      <c r="F93" s="80"/>
      <c r="H93" s="35" t="s">
        <v>2</v>
      </c>
      <c r="I93" s="81"/>
      <c r="J93" s="82"/>
      <c r="K93" s="83"/>
      <c r="L93" s="81"/>
      <c r="M93" s="83"/>
      <c r="N93" s="8"/>
    </row>
    <row r="94" spans="1:14" ht="16.5" customHeight="1" x14ac:dyDescent="0.25">
      <c r="A94" s="35" t="s">
        <v>3</v>
      </c>
      <c r="B94" s="78"/>
      <c r="C94" s="79"/>
      <c r="D94" s="80"/>
      <c r="E94" s="78"/>
      <c r="F94" s="80"/>
      <c r="H94" s="35" t="s">
        <v>3</v>
      </c>
      <c r="I94" s="81"/>
      <c r="J94" s="82"/>
      <c r="K94" s="83"/>
      <c r="L94" s="81"/>
      <c r="M94" s="83"/>
      <c r="N94" s="8"/>
    </row>
    <row r="95" spans="1:14" ht="16.5" customHeight="1" x14ac:dyDescent="0.25">
      <c r="A95" s="35" t="s">
        <v>8</v>
      </c>
      <c r="B95" s="78"/>
      <c r="C95" s="79"/>
      <c r="D95" s="80"/>
      <c r="E95" s="78"/>
      <c r="F95" s="80"/>
      <c r="H95" s="35" t="s">
        <v>8</v>
      </c>
      <c r="I95" s="81"/>
      <c r="J95" s="82"/>
      <c r="K95" s="83"/>
      <c r="L95" s="81"/>
      <c r="M95" s="83"/>
      <c r="N95" s="8"/>
    </row>
    <row r="96" spans="1:14" ht="16.5" customHeight="1" x14ac:dyDescent="0.25">
      <c r="A96" s="35" t="s">
        <v>9</v>
      </c>
      <c r="B96" s="78"/>
      <c r="C96" s="79"/>
      <c r="D96" s="80"/>
      <c r="E96" s="78"/>
      <c r="F96" s="80"/>
      <c r="H96" s="35" t="s">
        <v>9</v>
      </c>
      <c r="I96" s="81"/>
      <c r="J96" s="82"/>
      <c r="K96" s="83"/>
      <c r="L96" s="81"/>
      <c r="M96" s="83"/>
      <c r="N96" s="8"/>
    </row>
    <row r="97" spans="1:14" ht="16.5" customHeight="1" x14ac:dyDescent="0.25">
      <c r="A97" s="11"/>
      <c r="B97" s="1"/>
      <c r="C97" s="1"/>
      <c r="D97" s="1"/>
      <c r="G97" s="1"/>
      <c r="N97" s="8"/>
    </row>
    <row r="98" spans="1:14" ht="16.5" customHeight="1" x14ac:dyDescent="0.25">
      <c r="A98" s="75" t="s">
        <v>18</v>
      </c>
      <c r="B98" s="76"/>
      <c r="C98" s="76"/>
      <c r="D98" s="76"/>
      <c r="E98" s="76"/>
      <c r="F98" s="77"/>
      <c r="H98" s="75" t="s">
        <v>19</v>
      </c>
      <c r="I98" s="76"/>
      <c r="J98" s="76"/>
      <c r="K98" s="76"/>
      <c r="L98" s="76"/>
      <c r="M98" s="77"/>
      <c r="N98" s="8"/>
    </row>
    <row r="99" spans="1:14" ht="16.5" customHeight="1" x14ac:dyDescent="0.25">
      <c r="A99" s="84" t="s">
        <v>74</v>
      </c>
      <c r="B99" s="85"/>
      <c r="C99" s="78"/>
      <c r="D99" s="79"/>
      <c r="E99" s="79"/>
      <c r="F99" s="80"/>
      <c r="H99" s="84" t="s">
        <v>74</v>
      </c>
      <c r="I99" s="85"/>
      <c r="J99" s="78"/>
      <c r="K99" s="79"/>
      <c r="L99" s="79"/>
      <c r="M99" s="80"/>
      <c r="N99" s="8"/>
    </row>
    <row r="100" spans="1:14" ht="16.5" customHeight="1" x14ac:dyDescent="0.25">
      <c r="A100" s="35"/>
      <c r="B100" s="58" t="s">
        <v>12</v>
      </c>
      <c r="C100" s="59"/>
      <c r="D100" s="60"/>
      <c r="E100" s="58" t="s">
        <v>4</v>
      </c>
      <c r="F100" s="60"/>
      <c r="H100" s="35"/>
      <c r="I100" s="75" t="s">
        <v>12</v>
      </c>
      <c r="J100" s="76"/>
      <c r="K100" s="77"/>
      <c r="L100" s="75" t="s">
        <v>4</v>
      </c>
      <c r="M100" s="77"/>
      <c r="N100" s="8"/>
    </row>
    <row r="101" spans="1:14" ht="16.5" customHeight="1" x14ac:dyDescent="0.25">
      <c r="A101" s="35" t="s">
        <v>0</v>
      </c>
      <c r="B101" s="78"/>
      <c r="C101" s="79"/>
      <c r="D101" s="80"/>
      <c r="E101" s="78"/>
      <c r="F101" s="80"/>
      <c r="H101" s="35" t="s">
        <v>0</v>
      </c>
      <c r="I101" s="81"/>
      <c r="J101" s="82"/>
      <c r="K101" s="83"/>
      <c r="L101" s="81"/>
      <c r="M101" s="83"/>
      <c r="N101" s="8"/>
    </row>
    <row r="102" spans="1:14" ht="16.5" customHeight="1" x14ac:dyDescent="0.25">
      <c r="A102" s="35" t="s">
        <v>1</v>
      </c>
      <c r="B102" s="78"/>
      <c r="C102" s="79"/>
      <c r="D102" s="80"/>
      <c r="E102" s="78"/>
      <c r="F102" s="80"/>
      <c r="H102" s="35" t="s">
        <v>1</v>
      </c>
      <c r="I102" s="81"/>
      <c r="J102" s="82"/>
      <c r="K102" s="83"/>
      <c r="L102" s="81"/>
      <c r="M102" s="83"/>
      <c r="N102" s="8"/>
    </row>
    <row r="103" spans="1:14" ht="16.5" customHeight="1" x14ac:dyDescent="0.25">
      <c r="A103" s="35" t="s">
        <v>2</v>
      </c>
      <c r="B103" s="78"/>
      <c r="C103" s="79"/>
      <c r="D103" s="80"/>
      <c r="E103" s="78"/>
      <c r="F103" s="80"/>
      <c r="H103" s="35" t="s">
        <v>2</v>
      </c>
      <c r="I103" s="81"/>
      <c r="J103" s="82"/>
      <c r="K103" s="83"/>
      <c r="L103" s="81"/>
      <c r="M103" s="83"/>
      <c r="N103" s="8"/>
    </row>
    <row r="104" spans="1:14" ht="16.5" customHeight="1" x14ac:dyDescent="0.25">
      <c r="A104" s="35" t="s">
        <v>3</v>
      </c>
      <c r="B104" s="78"/>
      <c r="C104" s="79"/>
      <c r="D104" s="80"/>
      <c r="E104" s="78"/>
      <c r="F104" s="80"/>
      <c r="H104" s="35" t="s">
        <v>3</v>
      </c>
      <c r="I104" s="81"/>
      <c r="J104" s="82"/>
      <c r="K104" s="83"/>
      <c r="L104" s="81"/>
      <c r="M104" s="83"/>
      <c r="N104" s="8"/>
    </row>
    <row r="105" spans="1:14" ht="16.5" customHeight="1" x14ac:dyDescent="0.25">
      <c r="A105" s="35" t="s">
        <v>8</v>
      </c>
      <c r="B105" s="78"/>
      <c r="C105" s="79"/>
      <c r="D105" s="80"/>
      <c r="E105" s="78"/>
      <c r="F105" s="80"/>
      <c r="H105" s="35" t="s">
        <v>8</v>
      </c>
      <c r="I105" s="81"/>
      <c r="J105" s="82"/>
      <c r="K105" s="83"/>
      <c r="L105" s="81"/>
      <c r="M105" s="83"/>
      <c r="N105" s="8"/>
    </row>
    <row r="106" spans="1:14" ht="16.5" customHeight="1" x14ac:dyDescent="0.25">
      <c r="A106" s="35" t="s">
        <v>9</v>
      </c>
      <c r="B106" s="78"/>
      <c r="C106" s="79"/>
      <c r="D106" s="80"/>
      <c r="E106" s="78"/>
      <c r="F106" s="80"/>
      <c r="H106" s="35" t="s">
        <v>9</v>
      </c>
      <c r="I106" s="81"/>
      <c r="J106" s="82"/>
      <c r="K106" s="83"/>
      <c r="L106" s="81"/>
      <c r="M106" s="83"/>
      <c r="N106" s="8"/>
    </row>
    <row r="107" spans="1:14" ht="15.75" thickBot="1" x14ac:dyDescent="0.3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4"/>
    </row>
  </sheetData>
  <sheetProtection sheet="1" objects="1" scenarios="1"/>
  <mergeCells count="141"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7"/>
  <sheetViews>
    <sheetView showZeros="0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4" customFormat="1" ht="23.25" x14ac:dyDescent="0.35">
      <c r="A1" s="3" t="s">
        <v>25</v>
      </c>
      <c r="E1" s="3"/>
      <c r="G1" s="3" t="s">
        <v>45</v>
      </c>
      <c r="M1" s="3">
        <f>YEAR</f>
        <v>2024</v>
      </c>
      <c r="N1" s="10"/>
    </row>
    <row r="2" spans="1:14" ht="18.75" x14ac:dyDescent="0.3">
      <c r="A2" s="56" t="s">
        <v>57</v>
      </c>
      <c r="N2" s="10"/>
    </row>
    <row r="3" spans="1:14" ht="15.75" x14ac:dyDescent="0.25">
      <c r="A3" s="1" t="s">
        <v>61</v>
      </c>
      <c r="N3" s="10"/>
    </row>
    <row r="4" spans="1:14" ht="15.75" x14ac:dyDescent="0.25">
      <c r="A4" s="1" t="s">
        <v>62</v>
      </c>
      <c r="N4" s="10"/>
    </row>
    <row r="5" spans="1:14" ht="15.75" x14ac:dyDescent="0.25">
      <c r="A5" s="1"/>
      <c r="N5" s="10"/>
    </row>
    <row r="6" spans="1:14" ht="15.75" x14ac:dyDescent="0.25">
      <c r="A6" s="1" t="s">
        <v>71</v>
      </c>
      <c r="N6" s="10"/>
    </row>
    <row r="7" spans="1:14" ht="15.75" x14ac:dyDescent="0.25">
      <c r="A7" s="1" t="s">
        <v>72</v>
      </c>
      <c r="N7" s="10"/>
    </row>
    <row r="8" spans="1:14" ht="16.5" thickBot="1" x14ac:dyDescent="0.3">
      <c r="A8" s="1"/>
      <c r="N8" s="10"/>
    </row>
    <row r="9" spans="1:14" ht="19.5" thickBot="1" x14ac:dyDescent="0.35">
      <c r="A9" s="63" t="s">
        <v>29</v>
      </c>
      <c r="B9" s="64"/>
      <c r="C9" s="64"/>
      <c r="D9" s="64"/>
      <c r="E9" s="64"/>
      <c r="F9" s="64"/>
      <c r="G9" s="65"/>
      <c r="I9" s="66" t="s">
        <v>59</v>
      </c>
      <c r="J9" s="67"/>
      <c r="K9" s="67"/>
      <c r="L9" s="67"/>
      <c r="M9" s="67"/>
      <c r="N9" s="68"/>
    </row>
    <row r="10" spans="1:14" ht="18.75" x14ac:dyDescent="0.3">
      <c r="A10" s="16"/>
      <c r="B10" s="17"/>
      <c r="C10" s="17"/>
      <c r="D10" s="17"/>
      <c r="E10" s="17"/>
      <c r="G10" s="18"/>
      <c r="I10" s="11"/>
      <c r="J10" s="1"/>
      <c r="L10" s="6"/>
      <c r="N10" s="8"/>
    </row>
    <row r="11" spans="1:14" s="2" customFormat="1" ht="18" customHeight="1" x14ac:dyDescent="0.3">
      <c r="A11" s="23" t="s">
        <v>26</v>
      </c>
      <c r="B11"/>
      <c r="C11" s="69"/>
      <c r="D11" s="70"/>
      <c r="E11" s="70"/>
      <c r="F11" s="71"/>
      <c r="G11" s="18"/>
      <c r="I11" s="24" t="s">
        <v>27</v>
      </c>
      <c r="J11"/>
      <c r="K11"/>
      <c r="L11" s="72"/>
      <c r="M11" s="71"/>
      <c r="N11" s="8"/>
    </row>
    <row r="12" spans="1:14" ht="18" customHeight="1" x14ac:dyDescent="0.25">
      <c r="A12" s="9"/>
      <c r="C12" s="2"/>
      <c r="D12" s="2"/>
      <c r="E12" s="2"/>
      <c r="G12" s="10"/>
      <c r="I12" s="37"/>
      <c r="J12" s="2"/>
      <c r="K12" s="2"/>
      <c r="L12" s="2"/>
      <c r="M12" s="2"/>
      <c r="N12" s="10"/>
    </row>
    <row r="13" spans="1:14" s="2" customFormat="1" ht="18" customHeight="1" x14ac:dyDescent="0.25">
      <c r="A13" s="24" t="s">
        <v>28</v>
      </c>
      <c r="C13" s="69"/>
      <c r="D13" s="71"/>
      <c r="G13" s="10"/>
      <c r="I13" s="9" t="s">
        <v>32</v>
      </c>
      <c r="L13" s="73"/>
      <c r="M13" s="74"/>
      <c r="N13" s="10"/>
    </row>
    <row r="14" spans="1:14" s="2" customFormat="1" ht="18" customHeight="1" x14ac:dyDescent="0.25">
      <c r="A14" s="25"/>
      <c r="G14" s="10"/>
      <c r="I14" s="37"/>
      <c r="N14" s="10"/>
    </row>
    <row r="15" spans="1:14" s="2" customFormat="1" ht="18" customHeight="1" x14ac:dyDescent="0.25">
      <c r="A15" s="11" t="s">
        <v>7</v>
      </c>
      <c r="B15"/>
      <c r="C15"/>
      <c r="D15"/>
      <c r="E15"/>
      <c r="G15" s="10"/>
      <c r="I15" s="24" t="s">
        <v>33</v>
      </c>
      <c r="J15"/>
      <c r="K15"/>
      <c r="M15" s="57"/>
      <c r="N15" s="10"/>
    </row>
    <row r="16" spans="1:14" s="2" customFormat="1" ht="18" customHeight="1" x14ac:dyDescent="0.25">
      <c r="A16" s="20" t="s">
        <v>5</v>
      </c>
      <c r="B16" s="62"/>
      <c r="C16" s="62"/>
      <c r="D16" s="62"/>
      <c r="E16" s="62"/>
      <c r="F16" s="62"/>
      <c r="G16" s="10"/>
      <c r="I16" s="37"/>
      <c r="N16" s="8"/>
    </row>
    <row r="17" spans="1:14" s="2" customFormat="1" ht="18.75" customHeight="1" x14ac:dyDescent="0.25">
      <c r="A17" s="20" t="s">
        <v>6</v>
      </c>
      <c r="B17" s="62"/>
      <c r="C17" s="62"/>
      <c r="D17" s="62"/>
      <c r="E17" s="62"/>
      <c r="F17" s="62"/>
      <c r="G17" s="10"/>
      <c r="I17" s="9" t="s">
        <v>34</v>
      </c>
      <c r="M17" s="57"/>
      <c r="N17" s="26"/>
    </row>
    <row r="18" spans="1:14" s="2" customFormat="1" ht="18.75" customHeight="1" x14ac:dyDescent="0.25">
      <c r="A18" s="20" t="s">
        <v>10</v>
      </c>
      <c r="B18" s="62"/>
      <c r="C18" s="62"/>
      <c r="D18" s="62"/>
      <c r="E18" s="62"/>
      <c r="F18" s="62"/>
      <c r="G18" s="10"/>
      <c r="I18" s="11"/>
      <c r="J18"/>
      <c r="K18"/>
      <c r="L18"/>
      <c r="N18" s="8"/>
    </row>
    <row r="19" spans="1:14" ht="18" customHeight="1" thickBot="1" x14ac:dyDescent="0.3">
      <c r="A19" s="15"/>
      <c r="B19" s="12"/>
      <c r="C19" s="12"/>
      <c r="D19" s="12"/>
      <c r="E19" s="12"/>
      <c r="F19" s="12"/>
      <c r="G19" s="14"/>
      <c r="I19" s="15"/>
      <c r="J19" s="12"/>
      <c r="K19" s="12"/>
      <c r="L19" s="12"/>
      <c r="M19" s="12"/>
      <c r="N19" s="14"/>
    </row>
    <row r="20" spans="1:14" ht="18" customHeight="1" thickBot="1" x14ac:dyDescent="0.3">
      <c r="A20" s="1"/>
      <c r="D20" s="6"/>
      <c r="N20" s="10"/>
    </row>
    <row r="21" spans="1:14" ht="18" customHeight="1" thickBot="1" x14ac:dyDescent="0.35">
      <c r="A21" s="63" t="s">
        <v>31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ht="18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N22" s="18"/>
    </row>
    <row r="23" spans="1:14" ht="18" customHeight="1" x14ac:dyDescent="0.3">
      <c r="A23" s="7"/>
      <c r="G23" s="20" t="s">
        <v>23</v>
      </c>
      <c r="H23" s="30">
        <f>ROUND(M15/2,0)</f>
        <v>0</v>
      </c>
      <c r="I23" s="28" t="s">
        <v>47</v>
      </c>
      <c r="J23" s="17"/>
      <c r="K23" s="17"/>
      <c r="N23" s="18"/>
    </row>
    <row r="24" spans="1:14" ht="18" customHeight="1" x14ac:dyDescent="0.3">
      <c r="A24" s="7"/>
      <c r="G24" s="20" t="s">
        <v>24</v>
      </c>
      <c r="H24" s="30" t="str">
        <f>IF(M15=0,"",(IF(M15&lt;5,1,ROUNDDOWN(M15/5,0))))</f>
        <v/>
      </c>
      <c r="I24" s="28" t="s">
        <v>48</v>
      </c>
      <c r="J24" s="17"/>
      <c r="K24" s="17"/>
      <c r="N24" s="18"/>
    </row>
    <row r="25" spans="1:14" ht="18" customHeight="1" x14ac:dyDescent="0.3">
      <c r="A25" s="16"/>
      <c r="B25" s="17"/>
      <c r="C25" s="17"/>
      <c r="D25" s="17"/>
      <c r="E25" s="17"/>
      <c r="F25" s="17"/>
      <c r="G25" s="17"/>
      <c r="H25" s="55" t="str">
        <f>IF(AND(M15=0,H26&gt;0),"LEAVE THIS CELL BLANK IF YOU DID NOT RUN A QUALIFYING EVENT. COMPLETE THE FOLLOWING SECTION INSTEAD.","")</f>
        <v/>
      </c>
      <c r="I25" s="17"/>
      <c r="J25" s="17"/>
      <c r="K25" s="17"/>
      <c r="N25" s="18"/>
    </row>
    <row r="26" spans="1:14" ht="19.5" customHeight="1" x14ac:dyDescent="0.25">
      <c r="A26" s="7"/>
      <c r="E26" s="1"/>
      <c r="F26" s="1"/>
      <c r="G26" s="29" t="s">
        <v>20</v>
      </c>
      <c r="H26" s="19"/>
      <c r="I26" s="22" t="str">
        <f>IF(AND(H26&lt;H24,M15&lt;&gt;0),"YOU MUST SEND MORE TEAMS THAN THIS TO EARN MASTERPOINTS.",IF(AND(H26&gt;H23,M15&lt;&gt;0),"ONLY 50% OF THE FIELD CAN PROGRESS.",""))</f>
        <v/>
      </c>
      <c r="N26" s="8"/>
    </row>
    <row r="27" spans="1:14" ht="18" customHeight="1" thickBot="1" x14ac:dyDescent="0.35">
      <c r="A27" s="16"/>
      <c r="B27" s="17"/>
      <c r="C27" s="17"/>
      <c r="D27" s="17"/>
      <c r="E27" s="17"/>
      <c r="F27" s="17"/>
      <c r="G27" s="17"/>
      <c r="I27" s="43" t="str">
        <f>IF(AND(H26&gt;H23,M15&lt;&gt;0),"EXTRA TEAMS CAN ENTER THE REGIONAL FINAL DIRECTLTY - SEE REGULATION 3.10.","")</f>
        <v/>
      </c>
      <c r="J27" s="17"/>
      <c r="K27" s="17"/>
      <c r="N27" s="18"/>
    </row>
    <row r="28" spans="1:14" ht="18" customHeight="1" thickBot="1" x14ac:dyDescent="0.35">
      <c r="A28" s="63" t="s">
        <v>65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</row>
    <row r="29" spans="1:14" ht="18" customHeight="1" x14ac:dyDescent="0.3">
      <c r="A29" s="16"/>
      <c r="B29" s="17"/>
      <c r="C29" s="17"/>
      <c r="D29" s="17"/>
      <c r="E29" s="17"/>
      <c r="F29" s="17"/>
      <c r="G29" s="17"/>
      <c r="H29" s="17"/>
      <c r="I29" s="43"/>
      <c r="J29" s="17"/>
      <c r="K29" s="17"/>
      <c r="N29" s="18"/>
    </row>
    <row r="30" spans="1:14" ht="18" customHeight="1" x14ac:dyDescent="0.3">
      <c r="A30" s="16"/>
      <c r="B30" s="28" t="s">
        <v>66</v>
      </c>
      <c r="C30" s="17"/>
      <c r="D30" s="17"/>
      <c r="E30" s="17"/>
      <c r="F30" s="17"/>
      <c r="G30" s="17"/>
      <c r="H30" s="17"/>
      <c r="I30" s="43"/>
      <c r="J30" s="17"/>
      <c r="K30" s="17"/>
      <c r="N30" s="18"/>
    </row>
    <row r="31" spans="1:14" ht="18" customHeight="1" x14ac:dyDescent="0.3">
      <c r="A31" s="16"/>
      <c r="B31" s="28" t="str">
        <f>"The cost is $"&amp;RFNomEntryFee&amp;" per nominated team.  Indicate the number of nominated teams here."</f>
        <v>The cost is $220 per nominated team.  Indicate the number of nominated teams here.</v>
      </c>
      <c r="C31" s="17"/>
      <c r="D31" s="17"/>
      <c r="E31" s="17"/>
      <c r="F31" s="17"/>
      <c r="G31" s="17"/>
      <c r="H31" s="17"/>
      <c r="I31" s="43"/>
      <c r="J31" s="17"/>
      <c r="K31" s="17"/>
      <c r="M31" s="57"/>
      <c r="N31" s="54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16"/>
      <c r="B32" s="17"/>
      <c r="C32" s="17"/>
      <c r="D32" s="17"/>
      <c r="E32" s="17"/>
      <c r="F32" s="17"/>
      <c r="G32" s="17"/>
      <c r="H32" s="17"/>
      <c r="I32" s="43"/>
      <c r="J32" s="17"/>
      <c r="K32" s="17"/>
      <c r="N32" s="18"/>
    </row>
    <row r="33" spans="1:14" ht="18" customHeight="1" thickBot="1" x14ac:dyDescent="0.35">
      <c r="A33" s="63" t="s">
        <v>30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5"/>
    </row>
    <row r="34" spans="1:14" ht="18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N34" s="18"/>
    </row>
    <row r="35" spans="1:14" ht="18" customHeight="1" x14ac:dyDescent="0.3">
      <c r="A35" s="16"/>
      <c r="B35" s="28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N35" s="18"/>
    </row>
    <row r="36" spans="1:14" ht="18" customHeight="1" x14ac:dyDescent="0.3">
      <c r="A36" s="7"/>
      <c r="B36" s="1">
        <v>1</v>
      </c>
      <c r="C36" s="1" t="s">
        <v>44</v>
      </c>
      <c r="D36" s="1"/>
      <c r="E36" s="17"/>
      <c r="F36" s="17"/>
      <c r="G36" s="17"/>
      <c r="H36" s="17"/>
      <c r="I36" s="17"/>
      <c r="J36" s="17"/>
      <c r="K36" s="17"/>
      <c r="N36" s="18"/>
    </row>
    <row r="37" spans="1:14" ht="18" customHeight="1" x14ac:dyDescent="0.3">
      <c r="A37" s="7"/>
      <c r="D37" t="s">
        <v>64</v>
      </c>
      <c r="E37" s="17"/>
      <c r="F37" s="17"/>
      <c r="G37" s="17"/>
      <c r="H37" s="17"/>
      <c r="I37" s="17"/>
      <c r="J37" s="17"/>
      <c r="K37" s="17"/>
      <c r="N37" s="18"/>
    </row>
    <row r="38" spans="1:14" ht="18" customHeight="1" x14ac:dyDescent="0.3">
      <c r="A38" s="16"/>
      <c r="B38" s="1">
        <v>2</v>
      </c>
      <c r="C38" s="28" t="str">
        <f>CONCATENATE("A charge of $",NSWBALevy," per table participating in a qualifying heat.")</f>
        <v>A charge of $14 per table participating in a qualifying heat.</v>
      </c>
      <c r="D38" s="17"/>
      <c r="E38" s="17"/>
      <c r="F38" s="17"/>
      <c r="G38" s="17"/>
      <c r="H38" s="17"/>
      <c r="I38" s="17"/>
      <c r="J38" s="17"/>
      <c r="K38" s="17"/>
      <c r="N38" s="18"/>
    </row>
    <row r="39" spans="1:14" ht="18" customHeight="1" x14ac:dyDescent="0.3">
      <c r="A39" s="7"/>
      <c r="D39" t="s">
        <v>76</v>
      </c>
      <c r="E39" s="17"/>
      <c r="F39" s="17"/>
      <c r="G39" s="17"/>
      <c r="H39" s="17"/>
      <c r="I39" s="17"/>
      <c r="J39" s="17"/>
      <c r="K39" s="17"/>
      <c r="N39" s="18"/>
    </row>
    <row r="40" spans="1:14" ht="18" customHeight="1" x14ac:dyDescent="0.3">
      <c r="A40" s="7"/>
      <c r="B40" s="1">
        <v>3</v>
      </c>
      <c r="C40" s="28" t="s">
        <v>41</v>
      </c>
      <c r="D40" s="17"/>
      <c r="E40" s="17"/>
      <c r="F40" s="17"/>
      <c r="G40" s="17"/>
      <c r="H40" s="17"/>
      <c r="I40" s="17"/>
      <c r="J40" s="17"/>
      <c r="K40" s="17"/>
      <c r="N40" s="18"/>
    </row>
    <row r="41" spans="1:14" ht="18" customHeight="1" x14ac:dyDescent="0.3">
      <c r="A41" s="7"/>
      <c r="B41" s="28"/>
      <c r="C41" s="17"/>
      <c r="D41" s="32" t="str">
        <f>CONCATENATE("Total entry fees for the Regional Final are $",RFTotalCost," per team.")</f>
        <v>Total entry fees for the Regional Final are $180 per team.</v>
      </c>
      <c r="E41" s="17"/>
      <c r="F41" s="17"/>
      <c r="G41" s="17"/>
      <c r="H41" s="44"/>
      <c r="I41" s="32"/>
      <c r="J41" s="17"/>
      <c r="K41" s="17"/>
      <c r="N41" s="18"/>
    </row>
    <row r="42" spans="1:14" ht="18" customHeight="1" x14ac:dyDescent="0.3">
      <c r="A42" s="7"/>
      <c r="C42" s="17"/>
      <c r="D42" s="32" t="str">
        <f>CONCATENATE("Clubs usually pay $",RFClubFee," and the players in qualifying teams pay $",4*RFTableMoney," (i.e. $",RFTableMoney," each).")</f>
        <v>Clubs usually pay $100 and the players in qualifying teams pay $80 (i.e. $20 each).</v>
      </c>
      <c r="E42" s="17"/>
      <c r="G42" s="34"/>
      <c r="H42" s="17"/>
      <c r="I42" s="17"/>
      <c r="J42" s="17"/>
      <c r="K42" s="17"/>
      <c r="N42" s="18"/>
    </row>
    <row r="43" spans="1:14" s="5" customFormat="1" ht="18" customHeight="1" x14ac:dyDescent="0.3">
      <c r="A43" s="48"/>
      <c r="C43" s="43" t="str">
        <f>IF(CLUBPAYALL="Yes",CONCATENATE("Note:          To simplify matters at the Final, your Regional Organiser has asked clubs to pay $", H41," themselves"),"")</f>
        <v/>
      </c>
      <c r="D43" s="50" t="str">
        <f>CONCATENATE("Clubs are to collect ALL the money and pass on the full $", RFTotalCost, " to the NSWBA after an invoice is issued.")</f>
        <v>Clubs are to collect ALL the money and pass on the full $180 to the NSWBA after an invoice is issued.</v>
      </c>
      <c r="E43" s="45"/>
      <c r="F43" s="46"/>
      <c r="G43" s="45"/>
      <c r="H43" s="45"/>
      <c r="I43" s="45"/>
      <c r="J43" s="45"/>
      <c r="K43" s="45"/>
      <c r="N43" s="47"/>
    </row>
    <row r="44" spans="1:14" s="5" customFormat="1" ht="18" customHeight="1" x14ac:dyDescent="0.3">
      <c r="A44" s="48"/>
      <c r="C44" s="45"/>
      <c r="D44" s="43" t="str">
        <f>IF(CLUBPAYALL="Yes", "and arrange to collect whatever amount they see fit from the players in their qualifying teams.","")</f>
        <v/>
      </c>
      <c r="E44" s="45"/>
      <c r="F44" s="46"/>
      <c r="G44" s="45"/>
      <c r="H44" s="45"/>
      <c r="I44" s="45"/>
      <c r="J44" s="45"/>
      <c r="K44" s="45"/>
      <c r="N44" s="47"/>
    </row>
    <row r="45" spans="1:14" ht="18" customHeight="1" x14ac:dyDescent="0.3">
      <c r="A45" s="7"/>
      <c r="B45" s="41" t="s">
        <v>77</v>
      </c>
      <c r="C45" s="17"/>
      <c r="D45" s="17"/>
      <c r="E45" s="17"/>
      <c r="F45" s="17"/>
      <c r="G45" s="17"/>
      <c r="H45" s="17"/>
      <c r="I45" s="17"/>
      <c r="J45" s="17"/>
      <c r="K45" s="17"/>
      <c r="N45" s="18"/>
    </row>
    <row r="46" spans="1:14" ht="18" customHeight="1" x14ac:dyDescent="0.3">
      <c r="A46" s="7"/>
      <c r="B46" s="17"/>
      <c r="C46" s="17"/>
      <c r="D46" s="17"/>
      <c r="E46" s="17"/>
      <c r="F46" s="17"/>
      <c r="G46" s="17"/>
      <c r="H46" s="17"/>
      <c r="I46" s="6" t="s">
        <v>46</v>
      </c>
      <c r="J46" s="6" t="s">
        <v>38</v>
      </c>
      <c r="K46" s="6" t="s">
        <v>39</v>
      </c>
      <c r="N46" s="18"/>
    </row>
    <row r="47" spans="1:14" x14ac:dyDescent="0.25">
      <c r="A47" s="7"/>
      <c r="B47" s="28" t="s">
        <v>68</v>
      </c>
      <c r="F47" s="1"/>
      <c r="I47" s="36">
        <f>M15</f>
        <v>0</v>
      </c>
      <c r="J47" s="31">
        <f>ABFLevy</f>
        <v>14</v>
      </c>
      <c r="K47" s="51">
        <f>I47*J47</f>
        <v>0</v>
      </c>
      <c r="N47" s="8"/>
    </row>
    <row r="48" spans="1:14" x14ac:dyDescent="0.25">
      <c r="A48" s="7"/>
      <c r="B48" s="28" t="s">
        <v>36</v>
      </c>
      <c r="E48" s="1"/>
      <c r="F48" s="1"/>
      <c r="N48" s="8"/>
    </row>
    <row r="49" spans="1:14" x14ac:dyDescent="0.25">
      <c r="A49" s="7"/>
      <c r="C49" s="28" t="s">
        <v>37</v>
      </c>
      <c r="I49" s="36">
        <f>H26</f>
        <v>0</v>
      </c>
      <c r="J49" s="31">
        <f>RFClubFee</f>
        <v>100</v>
      </c>
      <c r="K49" s="40">
        <f>I49*J49</f>
        <v>0</v>
      </c>
      <c r="N49" s="8"/>
    </row>
    <row r="50" spans="1:14" ht="15.75" thickBot="1" x14ac:dyDescent="0.3">
      <c r="A50" s="7"/>
      <c r="C50" s="1" t="str">
        <f>CONCATENATE("TO BE PAID BY THE PLAYERS AT $",RFTableMoney," PER PLAYER = $",RFTeamFee," PER TEAM")</f>
        <v>TO BE PAID BY THE PLAYERS AT $20 PER PLAYER = $80 PER TEAM</v>
      </c>
      <c r="I50" s="36">
        <f>H26</f>
        <v>0</v>
      </c>
      <c r="J50" s="31">
        <f>RFTableMoney*4</f>
        <v>80</v>
      </c>
      <c r="K50" s="27">
        <f>I50*J50</f>
        <v>0</v>
      </c>
      <c r="N50" s="8"/>
    </row>
    <row r="51" spans="1:14" ht="16.5" thickTop="1" thickBot="1" x14ac:dyDescent="0.3">
      <c r="A51" s="7"/>
      <c r="C51" s="1" t="s">
        <v>70</v>
      </c>
      <c r="I51" s="36">
        <f>M31</f>
        <v>0</v>
      </c>
      <c r="J51" s="31">
        <f>RFNomEntryFee</f>
        <v>220</v>
      </c>
      <c r="K51" s="27">
        <f>I51*J51</f>
        <v>0</v>
      </c>
      <c r="N51" s="8"/>
    </row>
    <row r="52" spans="1:14" ht="16.5" thickTop="1" thickBot="1" x14ac:dyDescent="0.3">
      <c r="A52" s="7"/>
      <c r="B52" s="5" t="s">
        <v>78</v>
      </c>
      <c r="K52" s="27">
        <f>K47+K49+K50+K51</f>
        <v>0</v>
      </c>
      <c r="N52" s="8"/>
    </row>
    <row r="53" spans="1:14" ht="15.75" thickTop="1" x14ac:dyDescent="0.25">
      <c r="A53" s="7"/>
      <c r="B53" s="5" t="s">
        <v>79</v>
      </c>
      <c r="N53" s="8"/>
    </row>
    <row r="54" spans="1:14" ht="18" customHeight="1" thickBot="1" x14ac:dyDescent="0.3">
      <c r="A54" s="15"/>
      <c r="B54" s="12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4"/>
    </row>
    <row r="55" spans="1:14" x14ac:dyDescent="0.25">
      <c r="A55" s="38"/>
      <c r="I55" s="5"/>
      <c r="M55" s="5"/>
      <c r="N55" s="8"/>
    </row>
    <row r="56" spans="1:14" x14ac:dyDescent="0.25">
      <c r="A56" s="39" t="s">
        <v>80</v>
      </c>
      <c r="B56" s="1"/>
      <c r="I56" s="5"/>
      <c r="M56" s="5"/>
      <c r="N56" s="8"/>
    </row>
    <row r="57" spans="1:14" x14ac:dyDescent="0.25">
      <c r="A57" s="39"/>
      <c r="B57" s="1" t="s">
        <v>35</v>
      </c>
      <c r="I57" s="5"/>
      <c r="M57" s="5"/>
      <c r="N57" s="8"/>
    </row>
    <row r="58" spans="1:14" x14ac:dyDescent="0.25">
      <c r="A58" s="39"/>
      <c r="B58" s="1" t="s">
        <v>22</v>
      </c>
      <c r="I58" s="5"/>
      <c r="M58" s="5"/>
      <c r="N58" s="8"/>
    </row>
    <row r="59" spans="1:14" x14ac:dyDescent="0.25">
      <c r="A59" s="39"/>
      <c r="B59" s="1"/>
      <c r="N59" s="8"/>
    </row>
    <row r="60" spans="1:14" x14ac:dyDescent="0.25">
      <c r="A60" s="39" t="s">
        <v>73</v>
      </c>
      <c r="B60" s="1"/>
      <c r="N60" s="8"/>
    </row>
    <row r="61" spans="1:14" x14ac:dyDescent="0.25">
      <c r="A61" s="39"/>
      <c r="B61" s="1" t="s">
        <v>63</v>
      </c>
      <c r="N61" s="8"/>
    </row>
    <row r="62" spans="1:14" x14ac:dyDescent="0.25">
      <c r="A62" s="39"/>
      <c r="B62" s="1" t="s">
        <v>75</v>
      </c>
      <c r="N62" s="8"/>
    </row>
    <row r="63" spans="1:14" ht="15.75" thickBot="1" x14ac:dyDescent="0.3">
      <c r="A63" s="39"/>
      <c r="N63" s="8"/>
    </row>
    <row r="64" spans="1:14" ht="16.5" customHeight="1" thickBot="1" x14ac:dyDescent="0.3">
      <c r="A64" s="66" t="s">
        <v>21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8"/>
    </row>
    <row r="65" spans="1:14" ht="16.5" customHeight="1" x14ac:dyDescent="0.25">
      <c r="A65" s="11"/>
      <c r="N65" s="8"/>
    </row>
    <row r="66" spans="1:14" ht="19.5" customHeight="1" x14ac:dyDescent="0.25">
      <c r="A66" s="7"/>
      <c r="E66" s="1"/>
      <c r="F66" s="1"/>
      <c r="G66" s="21" t="s">
        <v>20</v>
      </c>
      <c r="H66" s="36">
        <f>MAX(H26,M31)</f>
        <v>0</v>
      </c>
      <c r="I66" s="22"/>
      <c r="N66" s="8"/>
    </row>
    <row r="67" spans="1:14" x14ac:dyDescent="0.25">
      <c r="A67" s="11"/>
      <c r="B67" s="1"/>
      <c r="E67" s="1"/>
      <c r="F67" s="1"/>
      <c r="N67" s="8"/>
    </row>
    <row r="68" spans="1:14" ht="16.5" customHeight="1" x14ac:dyDescent="0.25">
      <c r="A68" s="75" t="s">
        <v>11</v>
      </c>
      <c r="B68" s="76"/>
      <c r="C68" s="76"/>
      <c r="D68" s="76"/>
      <c r="E68" s="76"/>
      <c r="F68" s="77"/>
      <c r="H68" s="75" t="s">
        <v>13</v>
      </c>
      <c r="I68" s="76"/>
      <c r="J68" s="76"/>
      <c r="K68" s="76"/>
      <c r="L68" s="76"/>
      <c r="M68" s="77"/>
      <c r="N68" s="8"/>
    </row>
    <row r="69" spans="1:14" ht="16.5" customHeight="1" x14ac:dyDescent="0.25">
      <c r="A69" s="84" t="s">
        <v>74</v>
      </c>
      <c r="B69" s="85"/>
      <c r="C69" s="78"/>
      <c r="D69" s="79"/>
      <c r="E69" s="79"/>
      <c r="F69" s="80"/>
      <c r="H69" s="84" t="s">
        <v>74</v>
      </c>
      <c r="I69" s="85"/>
      <c r="J69" s="78"/>
      <c r="K69" s="79"/>
      <c r="L69" s="79"/>
      <c r="M69" s="80"/>
      <c r="N69" s="8"/>
    </row>
    <row r="70" spans="1:14" ht="16.5" customHeight="1" x14ac:dyDescent="0.25">
      <c r="A70" s="35"/>
      <c r="B70" s="58" t="s">
        <v>12</v>
      </c>
      <c r="C70" s="59"/>
      <c r="D70" s="60"/>
      <c r="E70" s="58" t="s">
        <v>4</v>
      </c>
      <c r="F70" s="60"/>
      <c r="H70" s="35"/>
      <c r="I70" s="75" t="s">
        <v>12</v>
      </c>
      <c r="J70" s="76"/>
      <c r="K70" s="77"/>
      <c r="L70" s="75" t="s">
        <v>4</v>
      </c>
      <c r="M70" s="77"/>
      <c r="N70" s="8"/>
    </row>
    <row r="71" spans="1:14" ht="16.5" customHeight="1" x14ac:dyDescent="0.25">
      <c r="A71" s="35" t="s">
        <v>0</v>
      </c>
      <c r="B71" s="78"/>
      <c r="C71" s="79"/>
      <c r="D71" s="80"/>
      <c r="E71" s="78"/>
      <c r="F71" s="80"/>
      <c r="H71" s="35" t="s">
        <v>0</v>
      </c>
      <c r="I71" s="81"/>
      <c r="J71" s="82"/>
      <c r="K71" s="83"/>
      <c r="L71" s="81"/>
      <c r="M71" s="83"/>
      <c r="N71" s="8"/>
    </row>
    <row r="72" spans="1:14" ht="16.5" customHeight="1" x14ac:dyDescent="0.25">
      <c r="A72" s="35" t="s">
        <v>1</v>
      </c>
      <c r="B72" s="78"/>
      <c r="C72" s="79"/>
      <c r="D72" s="80"/>
      <c r="E72" s="78"/>
      <c r="F72" s="80"/>
      <c r="H72" s="35" t="s">
        <v>1</v>
      </c>
      <c r="I72" s="81"/>
      <c r="J72" s="82"/>
      <c r="K72" s="83"/>
      <c r="L72" s="81"/>
      <c r="M72" s="83"/>
      <c r="N72" s="8"/>
    </row>
    <row r="73" spans="1:14" ht="16.5" customHeight="1" x14ac:dyDescent="0.25">
      <c r="A73" s="35" t="s">
        <v>2</v>
      </c>
      <c r="B73" s="78"/>
      <c r="C73" s="79"/>
      <c r="D73" s="80"/>
      <c r="E73" s="78"/>
      <c r="F73" s="80"/>
      <c r="H73" s="35" t="s">
        <v>2</v>
      </c>
      <c r="I73" s="81"/>
      <c r="J73" s="82"/>
      <c r="K73" s="83"/>
      <c r="L73" s="81"/>
      <c r="M73" s="83"/>
      <c r="N73" s="8"/>
    </row>
    <row r="74" spans="1:14" ht="16.5" customHeight="1" x14ac:dyDescent="0.25">
      <c r="A74" s="35" t="s">
        <v>3</v>
      </c>
      <c r="B74" s="78"/>
      <c r="C74" s="79"/>
      <c r="D74" s="80"/>
      <c r="E74" s="78"/>
      <c r="F74" s="80"/>
      <c r="H74" s="35" t="s">
        <v>3</v>
      </c>
      <c r="I74" s="81"/>
      <c r="J74" s="82"/>
      <c r="K74" s="83"/>
      <c r="L74" s="81"/>
      <c r="M74" s="83"/>
      <c r="N74" s="8"/>
    </row>
    <row r="75" spans="1:14" ht="16.5" customHeight="1" x14ac:dyDescent="0.25">
      <c r="A75" s="35" t="s">
        <v>8</v>
      </c>
      <c r="B75" s="78"/>
      <c r="C75" s="79"/>
      <c r="D75" s="80"/>
      <c r="E75" s="78"/>
      <c r="F75" s="80"/>
      <c r="H75" s="35" t="s">
        <v>8</v>
      </c>
      <c r="I75" s="81"/>
      <c r="J75" s="82"/>
      <c r="K75" s="83"/>
      <c r="L75" s="81"/>
      <c r="M75" s="83"/>
      <c r="N75" s="8"/>
    </row>
    <row r="76" spans="1:14" ht="16.5" customHeight="1" x14ac:dyDescent="0.25">
      <c r="A76" s="35" t="s">
        <v>9</v>
      </c>
      <c r="B76" s="78"/>
      <c r="C76" s="79"/>
      <c r="D76" s="80"/>
      <c r="E76" s="78"/>
      <c r="F76" s="80"/>
      <c r="H76" s="35" t="s">
        <v>9</v>
      </c>
      <c r="I76" s="81"/>
      <c r="J76" s="82"/>
      <c r="K76" s="83"/>
      <c r="L76" s="81"/>
      <c r="M76" s="83"/>
      <c r="N76" s="8"/>
    </row>
    <row r="77" spans="1:14" ht="16.5" customHeight="1" x14ac:dyDescent="0.25">
      <c r="A77" s="11"/>
      <c r="B77" s="1"/>
      <c r="C77" s="1"/>
      <c r="D77" s="1"/>
      <c r="G77" s="1"/>
      <c r="N77" s="8"/>
    </row>
    <row r="78" spans="1:14" ht="16.5" customHeight="1" x14ac:dyDescent="0.25">
      <c r="A78" s="75" t="s">
        <v>14</v>
      </c>
      <c r="B78" s="76"/>
      <c r="C78" s="76"/>
      <c r="D78" s="76"/>
      <c r="E78" s="76"/>
      <c r="F78" s="77"/>
      <c r="H78" s="75" t="s">
        <v>15</v>
      </c>
      <c r="I78" s="76"/>
      <c r="J78" s="76"/>
      <c r="K78" s="76"/>
      <c r="L78" s="76"/>
      <c r="M78" s="77"/>
      <c r="N78" s="8"/>
    </row>
    <row r="79" spans="1:14" x14ac:dyDescent="0.25">
      <c r="A79" s="84" t="s">
        <v>74</v>
      </c>
      <c r="B79" s="85"/>
      <c r="C79" s="78"/>
      <c r="D79" s="79"/>
      <c r="E79" s="79"/>
      <c r="F79" s="80"/>
      <c r="H79" s="84" t="s">
        <v>74</v>
      </c>
      <c r="I79" s="85"/>
      <c r="J79" s="78"/>
      <c r="K79" s="79"/>
      <c r="L79" s="79"/>
      <c r="M79" s="80"/>
      <c r="N79" s="8"/>
    </row>
    <row r="80" spans="1:14" ht="16.5" customHeight="1" x14ac:dyDescent="0.25">
      <c r="A80" s="35"/>
      <c r="B80" s="58" t="s">
        <v>12</v>
      </c>
      <c r="C80" s="59"/>
      <c r="D80" s="60"/>
      <c r="E80" s="58" t="s">
        <v>4</v>
      </c>
      <c r="F80" s="60"/>
      <c r="H80" s="35"/>
      <c r="I80" s="75" t="s">
        <v>12</v>
      </c>
      <c r="J80" s="76"/>
      <c r="K80" s="77"/>
      <c r="L80" s="75" t="s">
        <v>4</v>
      </c>
      <c r="M80" s="77"/>
      <c r="N80" s="8"/>
    </row>
    <row r="81" spans="1:14" ht="16.5" customHeight="1" x14ac:dyDescent="0.25">
      <c r="A81" s="35" t="s">
        <v>0</v>
      </c>
      <c r="B81" s="78"/>
      <c r="C81" s="79"/>
      <c r="D81" s="80"/>
      <c r="E81" s="78"/>
      <c r="F81" s="80"/>
      <c r="H81" s="35" t="s">
        <v>0</v>
      </c>
      <c r="I81" s="81"/>
      <c r="J81" s="82"/>
      <c r="K81" s="83"/>
      <c r="L81" s="81"/>
      <c r="M81" s="83"/>
      <c r="N81" s="8"/>
    </row>
    <row r="82" spans="1:14" ht="16.5" customHeight="1" x14ac:dyDescent="0.25">
      <c r="A82" s="35" t="s">
        <v>1</v>
      </c>
      <c r="B82" s="78"/>
      <c r="C82" s="79"/>
      <c r="D82" s="80"/>
      <c r="E82" s="78"/>
      <c r="F82" s="80"/>
      <c r="H82" s="35" t="s">
        <v>1</v>
      </c>
      <c r="I82" s="81"/>
      <c r="J82" s="82"/>
      <c r="K82" s="83"/>
      <c r="L82" s="81"/>
      <c r="M82" s="83"/>
      <c r="N82" s="8"/>
    </row>
    <row r="83" spans="1:14" ht="16.5" customHeight="1" x14ac:dyDescent="0.25">
      <c r="A83" s="35" t="s">
        <v>2</v>
      </c>
      <c r="B83" s="78"/>
      <c r="C83" s="79"/>
      <c r="D83" s="80"/>
      <c r="E83" s="78"/>
      <c r="F83" s="80"/>
      <c r="H83" s="35" t="s">
        <v>2</v>
      </c>
      <c r="I83" s="81"/>
      <c r="J83" s="82"/>
      <c r="K83" s="83"/>
      <c r="L83" s="81"/>
      <c r="M83" s="83"/>
      <c r="N83" s="8"/>
    </row>
    <row r="84" spans="1:14" ht="16.5" customHeight="1" x14ac:dyDescent="0.25">
      <c r="A84" s="35" t="s">
        <v>3</v>
      </c>
      <c r="B84" s="78"/>
      <c r="C84" s="79"/>
      <c r="D84" s="80"/>
      <c r="E84" s="78"/>
      <c r="F84" s="80"/>
      <c r="H84" s="35" t="s">
        <v>3</v>
      </c>
      <c r="I84" s="81"/>
      <c r="J84" s="82"/>
      <c r="K84" s="83"/>
      <c r="L84" s="81"/>
      <c r="M84" s="83"/>
      <c r="N84" s="8"/>
    </row>
    <row r="85" spans="1:14" ht="16.5" customHeight="1" x14ac:dyDescent="0.25">
      <c r="A85" s="35" t="s">
        <v>8</v>
      </c>
      <c r="B85" s="78"/>
      <c r="C85" s="79"/>
      <c r="D85" s="80"/>
      <c r="E85" s="78"/>
      <c r="F85" s="80"/>
      <c r="H85" s="35" t="s">
        <v>8</v>
      </c>
      <c r="I85" s="81"/>
      <c r="J85" s="82"/>
      <c r="K85" s="83"/>
      <c r="L85" s="81"/>
      <c r="M85" s="83"/>
      <c r="N85" s="8"/>
    </row>
    <row r="86" spans="1:14" ht="16.5" customHeight="1" x14ac:dyDescent="0.25">
      <c r="A86" s="35" t="s">
        <v>9</v>
      </c>
      <c r="B86" s="78"/>
      <c r="C86" s="79"/>
      <c r="D86" s="80"/>
      <c r="E86" s="78"/>
      <c r="F86" s="80"/>
      <c r="H86" s="35" t="s">
        <v>9</v>
      </c>
      <c r="I86" s="81"/>
      <c r="J86" s="82"/>
      <c r="K86" s="83"/>
      <c r="L86" s="81"/>
      <c r="M86" s="83"/>
      <c r="N86" s="8"/>
    </row>
    <row r="87" spans="1:14" x14ac:dyDescent="0.25">
      <c r="A87" s="11"/>
      <c r="B87" s="1"/>
      <c r="E87" s="1"/>
      <c r="F87" s="1"/>
      <c r="N87" s="8"/>
    </row>
    <row r="88" spans="1:14" ht="16.5" customHeight="1" x14ac:dyDescent="0.25">
      <c r="A88" s="75" t="s">
        <v>16</v>
      </c>
      <c r="B88" s="76"/>
      <c r="C88" s="76"/>
      <c r="D88" s="76"/>
      <c r="E88" s="76"/>
      <c r="F88" s="77"/>
      <c r="H88" s="75" t="s">
        <v>17</v>
      </c>
      <c r="I88" s="76"/>
      <c r="J88" s="76"/>
      <c r="K88" s="76"/>
      <c r="L88" s="76"/>
      <c r="M88" s="77"/>
      <c r="N88" s="8"/>
    </row>
    <row r="89" spans="1:14" ht="16.5" customHeight="1" x14ac:dyDescent="0.25">
      <c r="A89" s="84" t="s">
        <v>74</v>
      </c>
      <c r="B89" s="85"/>
      <c r="C89" s="78"/>
      <c r="D89" s="79"/>
      <c r="E89" s="79"/>
      <c r="F89" s="80"/>
      <c r="H89" s="84" t="s">
        <v>74</v>
      </c>
      <c r="I89" s="85"/>
      <c r="J89" s="78"/>
      <c r="K89" s="79"/>
      <c r="L89" s="79"/>
      <c r="M89" s="80"/>
      <c r="N89" s="8"/>
    </row>
    <row r="90" spans="1:14" ht="16.5" customHeight="1" x14ac:dyDescent="0.25">
      <c r="A90" s="35"/>
      <c r="B90" s="58" t="s">
        <v>12</v>
      </c>
      <c r="C90" s="59"/>
      <c r="D90" s="60"/>
      <c r="E90" s="58" t="s">
        <v>4</v>
      </c>
      <c r="F90" s="60"/>
      <c r="H90" s="35"/>
      <c r="I90" s="75" t="s">
        <v>12</v>
      </c>
      <c r="J90" s="76"/>
      <c r="K90" s="77"/>
      <c r="L90" s="75" t="s">
        <v>4</v>
      </c>
      <c r="M90" s="77"/>
      <c r="N90" s="8"/>
    </row>
    <row r="91" spans="1:14" ht="16.5" customHeight="1" x14ac:dyDescent="0.25">
      <c r="A91" s="35" t="s">
        <v>0</v>
      </c>
      <c r="B91" s="78"/>
      <c r="C91" s="79"/>
      <c r="D91" s="80"/>
      <c r="E91" s="78"/>
      <c r="F91" s="80"/>
      <c r="H91" s="35" t="s">
        <v>0</v>
      </c>
      <c r="I91" s="81"/>
      <c r="J91" s="82"/>
      <c r="K91" s="83"/>
      <c r="L91" s="81"/>
      <c r="M91" s="83"/>
      <c r="N91" s="8"/>
    </row>
    <row r="92" spans="1:14" ht="16.5" customHeight="1" x14ac:dyDescent="0.25">
      <c r="A92" s="35" t="s">
        <v>1</v>
      </c>
      <c r="B92" s="78"/>
      <c r="C92" s="79"/>
      <c r="D92" s="80"/>
      <c r="E92" s="78"/>
      <c r="F92" s="80"/>
      <c r="H92" s="35" t="s">
        <v>1</v>
      </c>
      <c r="I92" s="81"/>
      <c r="J92" s="82"/>
      <c r="K92" s="83"/>
      <c r="L92" s="81"/>
      <c r="M92" s="83"/>
      <c r="N92" s="8"/>
    </row>
    <row r="93" spans="1:14" ht="16.5" customHeight="1" x14ac:dyDescent="0.25">
      <c r="A93" s="35" t="s">
        <v>2</v>
      </c>
      <c r="B93" s="78"/>
      <c r="C93" s="79"/>
      <c r="D93" s="80"/>
      <c r="E93" s="78"/>
      <c r="F93" s="80"/>
      <c r="H93" s="35" t="s">
        <v>2</v>
      </c>
      <c r="I93" s="81"/>
      <c r="J93" s="82"/>
      <c r="K93" s="83"/>
      <c r="L93" s="81"/>
      <c r="M93" s="83"/>
      <c r="N93" s="8"/>
    </row>
    <row r="94" spans="1:14" ht="16.5" customHeight="1" x14ac:dyDescent="0.25">
      <c r="A94" s="35" t="s">
        <v>3</v>
      </c>
      <c r="B94" s="78"/>
      <c r="C94" s="79"/>
      <c r="D94" s="80"/>
      <c r="E94" s="78"/>
      <c r="F94" s="80"/>
      <c r="H94" s="35" t="s">
        <v>3</v>
      </c>
      <c r="I94" s="81"/>
      <c r="J94" s="82"/>
      <c r="K94" s="83"/>
      <c r="L94" s="81"/>
      <c r="M94" s="83"/>
      <c r="N94" s="8"/>
    </row>
    <row r="95" spans="1:14" ht="16.5" customHeight="1" x14ac:dyDescent="0.25">
      <c r="A95" s="35" t="s">
        <v>8</v>
      </c>
      <c r="B95" s="78"/>
      <c r="C95" s="79"/>
      <c r="D95" s="80"/>
      <c r="E95" s="78"/>
      <c r="F95" s="80"/>
      <c r="H95" s="35" t="s">
        <v>8</v>
      </c>
      <c r="I95" s="81"/>
      <c r="J95" s="82"/>
      <c r="K95" s="83"/>
      <c r="L95" s="81"/>
      <c r="M95" s="83"/>
      <c r="N95" s="8"/>
    </row>
    <row r="96" spans="1:14" ht="16.5" customHeight="1" x14ac:dyDescent="0.25">
      <c r="A96" s="35" t="s">
        <v>9</v>
      </c>
      <c r="B96" s="78"/>
      <c r="C96" s="79"/>
      <c r="D96" s="80"/>
      <c r="E96" s="78"/>
      <c r="F96" s="80"/>
      <c r="H96" s="35" t="s">
        <v>9</v>
      </c>
      <c r="I96" s="81"/>
      <c r="J96" s="82"/>
      <c r="K96" s="83"/>
      <c r="L96" s="81"/>
      <c r="M96" s="83"/>
      <c r="N96" s="8"/>
    </row>
    <row r="97" spans="1:14" ht="16.5" customHeight="1" x14ac:dyDescent="0.25">
      <c r="A97" s="11"/>
      <c r="B97" s="1"/>
      <c r="C97" s="1"/>
      <c r="D97" s="1"/>
      <c r="G97" s="1"/>
      <c r="N97" s="8"/>
    </row>
    <row r="98" spans="1:14" ht="16.5" customHeight="1" x14ac:dyDescent="0.25">
      <c r="A98" s="75" t="s">
        <v>18</v>
      </c>
      <c r="B98" s="76"/>
      <c r="C98" s="76"/>
      <c r="D98" s="76"/>
      <c r="E98" s="76"/>
      <c r="F98" s="77"/>
      <c r="H98" s="75" t="s">
        <v>19</v>
      </c>
      <c r="I98" s="76"/>
      <c r="J98" s="76"/>
      <c r="K98" s="76"/>
      <c r="L98" s="76"/>
      <c r="M98" s="77"/>
      <c r="N98" s="8"/>
    </row>
    <row r="99" spans="1:14" ht="16.5" customHeight="1" x14ac:dyDescent="0.25">
      <c r="A99" s="84" t="s">
        <v>74</v>
      </c>
      <c r="B99" s="85"/>
      <c r="C99" s="78"/>
      <c r="D99" s="79"/>
      <c r="E99" s="79"/>
      <c r="F99" s="80"/>
      <c r="H99" s="84" t="s">
        <v>74</v>
      </c>
      <c r="I99" s="85"/>
      <c r="J99" s="78"/>
      <c r="K99" s="79"/>
      <c r="L99" s="79"/>
      <c r="M99" s="80"/>
      <c r="N99" s="8"/>
    </row>
    <row r="100" spans="1:14" ht="16.5" customHeight="1" x14ac:dyDescent="0.25">
      <c r="A100" s="35"/>
      <c r="B100" s="58" t="s">
        <v>12</v>
      </c>
      <c r="C100" s="59"/>
      <c r="D100" s="60"/>
      <c r="E100" s="58" t="s">
        <v>4</v>
      </c>
      <c r="F100" s="60"/>
      <c r="H100" s="35"/>
      <c r="I100" s="75" t="s">
        <v>12</v>
      </c>
      <c r="J100" s="76"/>
      <c r="K100" s="77"/>
      <c r="L100" s="75" t="s">
        <v>4</v>
      </c>
      <c r="M100" s="77"/>
      <c r="N100" s="8"/>
    </row>
    <row r="101" spans="1:14" ht="16.5" customHeight="1" x14ac:dyDescent="0.25">
      <c r="A101" s="35" t="s">
        <v>0</v>
      </c>
      <c r="B101" s="78"/>
      <c r="C101" s="79"/>
      <c r="D101" s="80"/>
      <c r="E101" s="78"/>
      <c r="F101" s="80"/>
      <c r="H101" s="35" t="s">
        <v>0</v>
      </c>
      <c r="I101" s="81"/>
      <c r="J101" s="82"/>
      <c r="K101" s="83"/>
      <c r="L101" s="81"/>
      <c r="M101" s="83"/>
      <c r="N101" s="8"/>
    </row>
    <row r="102" spans="1:14" ht="16.5" customHeight="1" x14ac:dyDescent="0.25">
      <c r="A102" s="35" t="s">
        <v>1</v>
      </c>
      <c r="B102" s="78"/>
      <c r="C102" s="79"/>
      <c r="D102" s="80"/>
      <c r="E102" s="78"/>
      <c r="F102" s="80"/>
      <c r="H102" s="35" t="s">
        <v>1</v>
      </c>
      <c r="I102" s="81"/>
      <c r="J102" s="82"/>
      <c r="K102" s="83"/>
      <c r="L102" s="81"/>
      <c r="M102" s="83"/>
      <c r="N102" s="8"/>
    </row>
    <row r="103" spans="1:14" ht="16.5" customHeight="1" x14ac:dyDescent="0.25">
      <c r="A103" s="35" t="s">
        <v>2</v>
      </c>
      <c r="B103" s="78"/>
      <c r="C103" s="79"/>
      <c r="D103" s="80"/>
      <c r="E103" s="78"/>
      <c r="F103" s="80"/>
      <c r="H103" s="35" t="s">
        <v>2</v>
      </c>
      <c r="I103" s="81"/>
      <c r="J103" s="82"/>
      <c r="K103" s="83"/>
      <c r="L103" s="81"/>
      <c r="M103" s="83"/>
      <c r="N103" s="8"/>
    </row>
    <row r="104" spans="1:14" ht="16.5" customHeight="1" x14ac:dyDescent="0.25">
      <c r="A104" s="35" t="s">
        <v>3</v>
      </c>
      <c r="B104" s="78"/>
      <c r="C104" s="79"/>
      <c r="D104" s="80"/>
      <c r="E104" s="78"/>
      <c r="F104" s="80"/>
      <c r="H104" s="35" t="s">
        <v>3</v>
      </c>
      <c r="I104" s="81"/>
      <c r="J104" s="82"/>
      <c r="K104" s="83"/>
      <c r="L104" s="81"/>
      <c r="M104" s="83"/>
      <c r="N104" s="8"/>
    </row>
    <row r="105" spans="1:14" ht="16.5" customHeight="1" x14ac:dyDescent="0.25">
      <c r="A105" s="35" t="s">
        <v>8</v>
      </c>
      <c r="B105" s="78"/>
      <c r="C105" s="79"/>
      <c r="D105" s="80"/>
      <c r="E105" s="78"/>
      <c r="F105" s="80"/>
      <c r="H105" s="35" t="s">
        <v>8</v>
      </c>
      <c r="I105" s="81"/>
      <c r="J105" s="82"/>
      <c r="K105" s="83"/>
      <c r="L105" s="81"/>
      <c r="M105" s="83"/>
      <c r="N105" s="8"/>
    </row>
    <row r="106" spans="1:14" ht="16.5" customHeight="1" x14ac:dyDescent="0.25">
      <c r="A106" s="35" t="s">
        <v>9</v>
      </c>
      <c r="B106" s="78"/>
      <c r="C106" s="79"/>
      <c r="D106" s="80"/>
      <c r="E106" s="78"/>
      <c r="F106" s="80"/>
      <c r="H106" s="35" t="s">
        <v>9</v>
      </c>
      <c r="I106" s="81"/>
      <c r="J106" s="82"/>
      <c r="K106" s="83"/>
      <c r="L106" s="81"/>
      <c r="M106" s="83"/>
      <c r="N106" s="8"/>
    </row>
    <row r="107" spans="1:14" ht="15.75" thickBot="1" x14ac:dyDescent="0.3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4"/>
    </row>
  </sheetData>
  <sheetProtection sheet="1" objects="1" scenarios="1"/>
  <mergeCells count="141"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E13" sqref="E13"/>
    </sheetView>
  </sheetViews>
  <sheetFormatPr defaultRowHeight="15" x14ac:dyDescent="0.25"/>
  <cols>
    <col min="4" max="4" width="10.140625" customWidth="1"/>
  </cols>
  <sheetData>
    <row r="1" spans="1:13" x14ac:dyDescent="0.25">
      <c r="A1" s="5" t="s">
        <v>57</v>
      </c>
    </row>
    <row r="2" spans="1:13" ht="18.75" x14ac:dyDescent="0.3">
      <c r="A2" s="49" t="s">
        <v>55</v>
      </c>
    </row>
    <row r="3" spans="1:13" ht="18" customHeight="1" x14ac:dyDescent="0.3">
      <c r="A3" s="28" t="s">
        <v>82</v>
      </c>
      <c r="C3" s="17"/>
      <c r="D3" s="17"/>
      <c r="E3" s="33"/>
      <c r="F3" s="17"/>
      <c r="G3" s="17"/>
      <c r="H3" s="17"/>
      <c r="I3" s="17"/>
      <c r="J3" s="17"/>
      <c r="M3" s="17"/>
    </row>
    <row r="4" spans="1:13" ht="18" customHeight="1" x14ac:dyDescent="0.3">
      <c r="A4" s="28" t="s">
        <v>58</v>
      </c>
      <c r="C4" s="17"/>
      <c r="D4" s="17"/>
      <c r="E4" s="17"/>
      <c r="F4" s="17"/>
      <c r="G4" s="17"/>
      <c r="H4" s="17"/>
      <c r="I4" s="17"/>
    </row>
    <row r="5" spans="1:13" ht="18" customHeight="1" x14ac:dyDescent="0.3">
      <c r="A5" s="28" t="s">
        <v>60</v>
      </c>
      <c r="C5" s="17"/>
      <c r="D5" s="17"/>
      <c r="E5" s="17"/>
      <c r="F5" s="17"/>
      <c r="G5" s="17"/>
      <c r="H5" s="17"/>
      <c r="I5" s="17"/>
      <c r="M5" s="17"/>
    </row>
    <row r="6" spans="1:13" ht="18.75" x14ac:dyDescent="0.3">
      <c r="A6" s="43"/>
      <c r="D6" s="17"/>
      <c r="E6" s="17"/>
      <c r="F6" s="17"/>
      <c r="G6" s="17"/>
      <c r="H6" s="17"/>
      <c r="I6" s="17"/>
      <c r="J6" s="17"/>
    </row>
    <row r="7" spans="1:13" x14ac:dyDescent="0.25">
      <c r="A7" t="s">
        <v>49</v>
      </c>
      <c r="E7" s="52">
        <v>2024</v>
      </c>
    </row>
    <row r="8" spans="1:13" x14ac:dyDescent="0.25">
      <c r="A8" t="s">
        <v>67</v>
      </c>
      <c r="E8" s="52">
        <v>14</v>
      </c>
      <c r="F8" s="5" t="s">
        <v>53</v>
      </c>
    </row>
    <row r="9" spans="1:13" x14ac:dyDescent="0.25">
      <c r="A9" t="s">
        <v>50</v>
      </c>
      <c r="E9" s="52">
        <v>180</v>
      </c>
      <c r="F9" s="5" t="s">
        <v>52</v>
      </c>
    </row>
    <row r="10" spans="1:13" x14ac:dyDescent="0.25">
      <c r="A10" t="s">
        <v>51</v>
      </c>
      <c r="E10" s="42">
        <v>20</v>
      </c>
      <c r="F10" s="1" t="s">
        <v>56</v>
      </c>
    </row>
    <row r="11" spans="1:13" x14ac:dyDescent="0.25">
      <c r="A11" t="s">
        <v>42</v>
      </c>
      <c r="E11" s="53">
        <f>4*E10</f>
        <v>80</v>
      </c>
    </row>
    <row r="12" spans="1:13" x14ac:dyDescent="0.25">
      <c r="A12" t="s">
        <v>40</v>
      </c>
      <c r="E12" s="42">
        <v>100</v>
      </c>
      <c r="F12" s="1" t="s">
        <v>56</v>
      </c>
    </row>
    <row r="13" spans="1:13" x14ac:dyDescent="0.25">
      <c r="A13" t="s">
        <v>54</v>
      </c>
      <c r="E13" s="53">
        <f>E11+E12</f>
        <v>180</v>
      </c>
      <c r="F13" s="5" t="str">
        <f>IF(E13=RFTotalCost,"",IF(E13&lt;RFTotalCost,"YOU ARE NOT RAISING SUFFICIENT FUNDS WITH THE THESE FEES","YOU ARE RAISING TOO MUCH MONEY WITH THESE FEES."))</f>
        <v/>
      </c>
    </row>
    <row r="14" spans="1:13" x14ac:dyDescent="0.25">
      <c r="A14" t="s">
        <v>69</v>
      </c>
      <c r="E14" s="53">
        <v>220</v>
      </c>
    </row>
    <row r="20" spans="1:1" x14ac:dyDescent="0.25">
      <c r="A20" s="61"/>
    </row>
    <row r="21" spans="1:1" x14ac:dyDescent="0.25">
      <c r="A21" s="61"/>
    </row>
    <row r="22" spans="1:1" x14ac:dyDescent="0.25">
      <c r="A22" s="61"/>
    </row>
    <row r="23" spans="1:1" x14ac:dyDescent="0.25">
      <c r="A23" s="61"/>
    </row>
    <row r="24" spans="1:1" x14ac:dyDescent="0.25">
      <c r="A24" s="6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Club Form Heat 1</vt:lpstr>
      <vt:lpstr>Club Form Heat 2</vt:lpstr>
      <vt:lpstr>FEES AND COSTS</vt:lpstr>
      <vt:lpstr>ABFLevy</vt:lpstr>
      <vt:lpstr>Choice</vt:lpstr>
      <vt:lpstr>CLUBPAYALL</vt:lpstr>
      <vt:lpstr>NSWBALevy</vt:lpstr>
      <vt:lpstr>RFClubFee</vt:lpstr>
      <vt:lpstr>RFNomEntryFee</vt:lpstr>
      <vt:lpstr>RFTableMoney</vt:lpstr>
      <vt:lpstr>RFTeamFee</vt:lpstr>
      <vt:lpstr>RFTotalCost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Country GNOT CQE</dc:title>
  <dc:creator>Julian Foster</dc:creator>
  <cp:lastModifiedBy>Warren Lazer</cp:lastModifiedBy>
  <cp:lastPrinted>2019-03-22T05:28:49Z</cp:lastPrinted>
  <dcterms:created xsi:type="dcterms:W3CDTF">2010-02-02T11:47:14Z</dcterms:created>
  <dcterms:modified xsi:type="dcterms:W3CDTF">2024-02-26T00:45:06Z</dcterms:modified>
</cp:coreProperties>
</file>